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tock Valuation (v 2023)" sheetId="1" r:id="rId1"/>
  </sheets>
  <externalReferences>
    <externalReference r:id="rId2"/>
  </externalReferences>
  <definedNames>
    <definedName name="_xlnm._FilterDatabase" localSheetId="0" hidden="1">'Stock Valuation (v 2023)'!$A$2:$H$176</definedName>
    <definedName name="Delivery_Code">[1]Variables!$B$115:$B$156</definedName>
    <definedName name="_xlnm.Print_Area" localSheetId="0">'Stock Valuation (v 2023)'!$A$2:$F$2</definedName>
    <definedName name="_xlnm.Print_Titles" localSheetId="0">'Stock Valuation (v 2023)'!#REF!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6" i="1" l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177" i="1" l="1"/>
  <c r="T22" i="1"/>
  <c r="W22" i="1" s="1"/>
  <c r="R22" i="1"/>
  <c r="T37" i="1"/>
  <c r="W37" i="1" s="1"/>
  <c r="R37" i="1"/>
  <c r="T35" i="1"/>
  <c r="W35" i="1" s="1"/>
  <c r="R35" i="1"/>
  <c r="T18" i="1"/>
  <c r="U18" i="1" s="1"/>
  <c r="R18" i="1"/>
  <c r="T58" i="1"/>
  <c r="W58" i="1" s="1"/>
  <c r="R58" i="1"/>
  <c r="T57" i="1"/>
  <c r="W57" i="1" s="1"/>
  <c r="R57" i="1"/>
  <c r="T56" i="1"/>
  <c r="V56" i="1" s="1"/>
  <c r="R56" i="1"/>
  <c r="T55" i="1"/>
  <c r="V55" i="1" s="1"/>
  <c r="R55" i="1"/>
  <c r="T54" i="1"/>
  <c r="W54" i="1" s="1"/>
  <c r="R54" i="1"/>
  <c r="V22" i="1" l="1"/>
  <c r="V37" i="1"/>
  <c r="W56" i="1"/>
  <c r="U22" i="1"/>
  <c r="V35" i="1"/>
  <c r="U37" i="1"/>
  <c r="U35" i="1"/>
  <c r="U57" i="1"/>
  <c r="W18" i="1"/>
  <c r="U58" i="1"/>
  <c r="V18" i="1"/>
  <c r="V58" i="1"/>
  <c r="W55" i="1"/>
  <c r="U54" i="1"/>
  <c r="V57" i="1"/>
  <c r="U55" i="1"/>
  <c r="V54" i="1"/>
  <c r="U56" i="1"/>
  <c r="U16" i="1" l="1"/>
  <c r="U15" i="1"/>
  <c r="U14" i="1"/>
  <c r="U13" i="1"/>
  <c r="T52" i="1"/>
  <c r="W52" i="1" s="1"/>
  <c r="R52" i="1"/>
  <c r="T21" i="1"/>
  <c r="W21" i="1" s="1"/>
  <c r="R21" i="1"/>
  <c r="T36" i="1"/>
  <c r="W36" i="1" s="1"/>
  <c r="R36" i="1"/>
  <c r="T17" i="1"/>
  <c r="V17" i="1" s="1"/>
  <c r="R17" i="1"/>
  <c r="T23" i="1"/>
  <c r="W23" i="1" s="1"/>
  <c r="R23" i="1"/>
  <c r="T27" i="1"/>
  <c r="V27" i="1" s="1"/>
  <c r="R27" i="1"/>
  <c r="T20" i="1"/>
  <c r="V20" i="1" s="1"/>
  <c r="R20" i="1"/>
  <c r="T48" i="1"/>
  <c r="W48" i="1" s="1"/>
  <c r="R48" i="1"/>
  <c r="T47" i="1"/>
  <c r="V47" i="1" s="1"/>
  <c r="R47" i="1"/>
  <c r="T46" i="1"/>
  <c r="U46" i="1" s="1"/>
  <c r="R46" i="1"/>
  <c r="T44" i="1"/>
  <c r="V44" i="1" s="1"/>
  <c r="R44" i="1"/>
  <c r="T43" i="1"/>
  <c r="W43" i="1" s="1"/>
  <c r="R43" i="1"/>
  <c r="T42" i="1"/>
  <c r="W42" i="1" s="1"/>
  <c r="R42" i="1"/>
  <c r="T40" i="1"/>
  <c r="W40" i="1" s="1"/>
  <c r="R40" i="1"/>
  <c r="T39" i="1"/>
  <c r="V39" i="1" s="1"/>
  <c r="R39" i="1"/>
  <c r="T38" i="1"/>
  <c r="U38" i="1" s="1"/>
  <c r="R38" i="1"/>
  <c r="T32" i="1"/>
  <c r="W32" i="1" s="1"/>
  <c r="R32" i="1"/>
  <c r="T31" i="1"/>
  <c r="V31" i="1" s="1"/>
  <c r="R31" i="1"/>
  <c r="T30" i="1"/>
  <c r="U30" i="1" s="1"/>
  <c r="R30" i="1"/>
  <c r="T51" i="1"/>
  <c r="W51" i="1" s="1"/>
  <c r="R51" i="1"/>
  <c r="T28" i="1"/>
  <c r="W28" i="1" s="1"/>
  <c r="R28" i="1"/>
  <c r="T10" i="1"/>
  <c r="W10" i="1" s="1"/>
  <c r="R10" i="1"/>
  <c r="T6" i="1"/>
  <c r="W6" i="1" s="1"/>
  <c r="R6" i="1"/>
  <c r="T9" i="1"/>
  <c r="W9" i="1" s="1"/>
  <c r="R9" i="1"/>
  <c r="T8" i="1"/>
  <c r="V8" i="1" s="1"/>
  <c r="R8" i="1"/>
  <c r="T7" i="1"/>
  <c r="U7" i="1" s="1"/>
  <c r="R7" i="1"/>
  <c r="T5" i="1"/>
  <c r="V5" i="1" s="1"/>
  <c r="R5" i="1"/>
  <c r="T4" i="1"/>
  <c r="V4" i="1" s="1"/>
  <c r="R4" i="1"/>
  <c r="T3" i="1"/>
  <c r="V3" i="1" s="1"/>
  <c r="R3" i="1"/>
  <c r="T53" i="1"/>
  <c r="V53" i="1" s="1"/>
  <c r="R53" i="1"/>
  <c r="T49" i="1"/>
  <c r="V49" i="1" s="1"/>
  <c r="R49" i="1"/>
  <c r="T45" i="1"/>
  <c r="U45" i="1" s="1"/>
  <c r="R45" i="1"/>
  <c r="T41" i="1"/>
  <c r="V41" i="1" s="1"/>
  <c r="R41" i="1"/>
  <c r="T33" i="1"/>
  <c r="V33" i="1" s="1"/>
  <c r="R33" i="1"/>
  <c r="T26" i="1"/>
  <c r="V26" i="1" s="1"/>
  <c r="R26" i="1"/>
  <c r="T25" i="1"/>
  <c r="V25" i="1" s="1"/>
  <c r="R25" i="1"/>
  <c r="T24" i="1"/>
  <c r="W24" i="1" s="1"/>
  <c r="R24" i="1"/>
  <c r="U4" i="1" l="1"/>
  <c r="U49" i="1"/>
  <c r="W33" i="1"/>
  <c r="U26" i="1"/>
  <c r="U41" i="1"/>
  <c r="U5" i="1"/>
  <c r="U17" i="1"/>
  <c r="U27" i="1"/>
  <c r="U42" i="1"/>
  <c r="U51" i="1"/>
  <c r="U6" i="1"/>
  <c r="U28" i="1"/>
  <c r="U43" i="1"/>
  <c r="U52" i="1"/>
  <c r="W8" i="1"/>
  <c r="U20" i="1"/>
  <c r="U44" i="1"/>
  <c r="U8" i="1"/>
  <c r="U21" i="1"/>
  <c r="U36" i="1"/>
  <c r="V48" i="1"/>
  <c r="U9" i="1"/>
  <c r="U23" i="1"/>
  <c r="U31" i="1"/>
  <c r="U10" i="1"/>
  <c r="U24" i="1"/>
  <c r="U32" i="1"/>
  <c r="U39" i="1"/>
  <c r="U47" i="1"/>
  <c r="U53" i="1"/>
  <c r="U3" i="1"/>
  <c r="U25" i="1"/>
  <c r="U33" i="1"/>
  <c r="U40" i="1"/>
  <c r="U48" i="1"/>
  <c r="W3" i="1"/>
  <c r="W47" i="1"/>
  <c r="W49" i="1"/>
  <c r="V21" i="1"/>
  <c r="V24" i="1"/>
  <c r="W5" i="1"/>
  <c r="V42" i="1"/>
  <c r="W27" i="1"/>
  <c r="V23" i="1"/>
  <c r="V32" i="1"/>
  <c r="W44" i="1"/>
  <c r="W20" i="1"/>
  <c r="W31" i="1"/>
  <c r="W39" i="1"/>
  <c r="V45" i="1"/>
  <c r="V9" i="1"/>
  <c r="V52" i="1"/>
  <c r="V36" i="1"/>
  <c r="W17" i="1"/>
  <c r="V46" i="1"/>
  <c r="W46" i="1"/>
  <c r="V43" i="1"/>
  <c r="V38" i="1"/>
  <c r="W38" i="1"/>
  <c r="V40" i="1"/>
  <c r="V30" i="1"/>
  <c r="W30" i="1"/>
  <c r="V51" i="1"/>
  <c r="V28" i="1"/>
  <c r="V10" i="1"/>
  <c r="V6" i="1"/>
  <c r="V7" i="1"/>
  <c r="W7" i="1"/>
  <c r="W4" i="1"/>
  <c r="W53" i="1"/>
  <c r="W45" i="1"/>
  <c r="W41" i="1"/>
  <c r="W26" i="1"/>
  <c r="W25" i="1"/>
</calcChain>
</file>

<file path=xl/sharedStrings.xml><?xml version="1.0" encoding="utf-8"?>
<sst xmlns="http://schemas.openxmlformats.org/spreadsheetml/2006/main" count="773" uniqueCount="321">
  <si>
    <t>Stock on Hand</t>
  </si>
  <si>
    <t>Item</t>
  </si>
  <si>
    <t>Model</t>
  </si>
  <si>
    <t>Size</t>
  </si>
  <si>
    <t>Funk the Dog Bandana</t>
  </si>
  <si>
    <t>Funk the Dog Bowtie</t>
  </si>
  <si>
    <t>Funk the Dog Harness</t>
  </si>
  <si>
    <t>Funk the Dog Lead</t>
  </si>
  <si>
    <t>Funk the Dog Collar</t>
  </si>
  <si>
    <t>Funk the Dog Poo Bag Pouch</t>
  </si>
  <si>
    <t>Funk the Dog BowTie</t>
  </si>
  <si>
    <t>Blue Camo</t>
  </si>
  <si>
    <t>Medium</t>
  </si>
  <si>
    <t>Large</t>
  </si>
  <si>
    <t>Small: Neck: 33-39cm / Chest: 42-59cm</t>
  </si>
  <si>
    <t>Small</t>
  </si>
  <si>
    <t>Medium: Neck: 36-42cm / Chest: 43 -59cm</t>
  </si>
  <si>
    <t>GoldBlack Leopard</t>
  </si>
  <si>
    <t>Large: Neck: 36-42cm / Chest: 50-74cm</t>
  </si>
  <si>
    <t>Large: 41-60cm</t>
  </si>
  <si>
    <t>Medium: 32-44cm</t>
  </si>
  <si>
    <t>Small: 27-40 cm</t>
  </si>
  <si>
    <t>Leopard Green &amp; Gold</t>
  </si>
  <si>
    <t>Cow Print</t>
  </si>
  <si>
    <t>Paint Splodge Grey</t>
  </si>
  <si>
    <t>Night Sky</t>
  </si>
  <si>
    <t>Mustard Panda</t>
  </si>
  <si>
    <t>Extra Small: 23-32 cm</t>
  </si>
  <si>
    <t>Extra Small: Neck: 24-27cm / Chest: 32-47cm</t>
  </si>
  <si>
    <t>FTD-Bowtie-GldBlkLeop-M</t>
  </si>
  <si>
    <t>FTD-Bowtie-PaintGrey-S</t>
  </si>
  <si>
    <t>FTD-Bowtie-GldBlkLeop-S</t>
  </si>
  <si>
    <t>Black &amp; White Footballs</t>
  </si>
  <si>
    <t>Llama Llama Llama</t>
  </si>
  <si>
    <t>FTD-Bandana-Llama-S</t>
  </si>
  <si>
    <t>FTD-Bandana-Llama-L</t>
  </si>
  <si>
    <t>Pink Leopard</t>
  </si>
  <si>
    <t>FTD-Bowtie-LprdGrnGld-M</t>
  </si>
  <si>
    <t>FTD-Pouc-BWFtbl</t>
  </si>
  <si>
    <t>FTD-BowT-BWFtbl-M</t>
  </si>
  <si>
    <t>FTD-Bandana-LprdGrnGld-M</t>
  </si>
  <si>
    <t>Pink Camo</t>
  </si>
  <si>
    <t>FTD-Collar-PnkCamo-S</t>
  </si>
  <si>
    <t>FTD-BowT-PnkLprd-M</t>
  </si>
  <si>
    <t>FTD-BowT-MustPand-M</t>
  </si>
  <si>
    <t>FTD-Band-MustPand-M</t>
  </si>
  <si>
    <t>FTD-Band-PnkLprd-M</t>
  </si>
  <si>
    <t>FTD-BowT-CowPrnt-M</t>
  </si>
  <si>
    <t>FTD-Band-MustPand-S</t>
  </si>
  <si>
    <t>FTD-Band-PnkLprd-S</t>
  </si>
  <si>
    <t>FTD-Band-CowPrnt-M</t>
  </si>
  <si>
    <t>FTD-Lead-Llama-M</t>
  </si>
  <si>
    <t>FTD-Band-PnkLprd-L</t>
  </si>
  <si>
    <t>FTD-Band-MustPand-L</t>
  </si>
  <si>
    <t>FTD-Band-CowPrnt-S</t>
  </si>
  <si>
    <t>FTD-Band-CowPrnt-L</t>
  </si>
  <si>
    <t>FTD-Bandana-LprdGrnGld-S</t>
  </si>
  <si>
    <t>FTD-Bandana-LprdGrnGld-L</t>
  </si>
  <si>
    <t>FTD-Bandana-PaintGrey-M</t>
  </si>
  <si>
    <t>FTD-Bandana-Llama-M</t>
  </si>
  <si>
    <t>FTD-Bowtie-Llama-M</t>
  </si>
  <si>
    <t>FTD-Lead-BWFtbl-M</t>
  </si>
  <si>
    <t>FTD-Bowtie-SunMoon-M</t>
  </si>
  <si>
    <t>FTD-Collar-PnkCamo-L</t>
  </si>
  <si>
    <t>FTD-Bowtie-PaintGrey-M</t>
  </si>
  <si>
    <t>FTD-Collar-PnkCamo-M</t>
  </si>
  <si>
    <t>FTD-Collar-BlueCamo-M</t>
  </si>
  <si>
    <t>FTD-Collar-BlueCamo-S</t>
  </si>
  <si>
    <t>FTD-Collar-BlueCamo-L</t>
  </si>
  <si>
    <t>FTD-Lead-PnkCamo-M</t>
  </si>
  <si>
    <t>FTD-Lead-BlueCamo-M</t>
  </si>
  <si>
    <t>CDU-GoldBlack Leopard / Paint Grey / Night Sky</t>
  </si>
  <si>
    <t>FTD-BowtieCDU-S</t>
  </si>
  <si>
    <t>FTD-BowtieCDU-L</t>
  </si>
  <si>
    <t>FTD-BowtieCDU-M</t>
  </si>
  <si>
    <t>Image Link</t>
  </si>
  <si>
    <t>Funk The Dog Collar | Pink Camo | Long Paws</t>
  </si>
  <si>
    <t>Funk The Dog Lead | Pink Camo | Long Paws</t>
  </si>
  <si>
    <t>Funk The Dog Lead | Blue Camo | Long Paws</t>
  </si>
  <si>
    <t>Funk The Dog Collar | Blue Camo | Long Paws</t>
  </si>
  <si>
    <t>Funk the Dog Bandana | Leopard Green &amp; Gold | Long Paws</t>
  </si>
  <si>
    <t>Funk the Dog Bandana | Llama Llama Llama | Long Paws</t>
  </si>
  <si>
    <t>Funk The Dog Bandana | Pink Leopard | Long Paws</t>
  </si>
  <si>
    <t>Funk The Dog Bandana | Cow Print | Long Paws</t>
  </si>
  <si>
    <t>Funk The Dog Bandana | Mustard Panda | Long Paws</t>
  </si>
  <si>
    <t>Funk The Dog Bow Tie | B&amp;W Footballs | Long Paws</t>
  </si>
  <si>
    <t>Funk The Dog Collar | B&amp;W Footballs | Long Paws</t>
  </si>
  <si>
    <t>Funk The Dog Lead | B&amp;W Footballs | Long Paws</t>
  </si>
  <si>
    <t>Funk The Dog Poo Bag Pouch | B&amp;W Footballs | Long Paws</t>
  </si>
  <si>
    <t>Funk the Dog Lead | Llama Llama Llama | Long Paws</t>
  </si>
  <si>
    <t>Funk the Dog Bow Tie | Llama Llama Llama | Long Paws</t>
  </si>
  <si>
    <t>Funk the Dog Bow Tie | Night Sky | Long Paws</t>
  </si>
  <si>
    <t>Funk The Dog Bow Tie | Pink Leopard | Long Paws</t>
  </si>
  <si>
    <t>Funk The Dog Bow Tie | Cow Print | Long Paws</t>
  </si>
  <si>
    <t>Funk The Dog Bow Tie | GoldBlack Leopard | Long Paws</t>
  </si>
  <si>
    <t>Funk the Dog Bow Tie | Leopard Green &amp; Gold | Long Paws</t>
  </si>
  <si>
    <t>Funk the Dog Bandana | Paint Splodge Grey | Long Paws</t>
  </si>
  <si>
    <t>Funk the Dog Bow Tie | Paint Splodge Grey | Long Paws</t>
  </si>
  <si>
    <t xml:space="preserve">Style </t>
  </si>
  <si>
    <t>https://www.longpaws.co.uk/pages/long-paws-starter-packs</t>
  </si>
  <si>
    <t>RRP (GBP)</t>
  </si>
  <si>
    <t>Units Per Case</t>
  </si>
  <si>
    <t>Gross Weight Kg Incl. Packaging</t>
  </si>
  <si>
    <t>Case Length
cm</t>
  </si>
  <si>
    <t>Case Width
cm</t>
  </si>
  <si>
    <t>Case Depth (Height)
cm</t>
  </si>
  <si>
    <t>CBM</t>
  </si>
  <si>
    <t>Cases Per Pallet Layer</t>
  </si>
  <si>
    <t>Layers Per</t>
  </si>
  <si>
    <t>Pallet Height</t>
  </si>
  <si>
    <t>Pallet Gross Kg</t>
  </si>
  <si>
    <t>Standard Case Dimensions</t>
  </si>
  <si>
    <t>Pallet Information</t>
  </si>
  <si>
    <t>Units Per Pallet</t>
  </si>
  <si>
    <t>1-2 cases</t>
  </si>
  <si>
    <t>2-3 cases</t>
  </si>
  <si>
    <t>10 cases</t>
  </si>
  <si>
    <t>3 cases</t>
  </si>
  <si>
    <t>3-4 cases</t>
  </si>
  <si>
    <t>1 case</t>
  </si>
  <si>
    <t>Content Summary</t>
  </si>
  <si>
    <t>1-2 pallet layers</t>
  </si>
  <si>
    <t>3 pallets</t>
  </si>
  <si>
    <t>5 pallets</t>
  </si>
  <si>
    <t>4-5 pallets</t>
  </si>
  <si>
    <t>2 cases</t>
  </si>
  <si>
    <t>4 cases</t>
  </si>
  <si>
    <t>9-10 cases</t>
  </si>
  <si>
    <t>Pallets</t>
  </si>
  <si>
    <t>99 cases</t>
  </si>
  <si>
    <t>61 cases</t>
  </si>
  <si>
    <t>71-72 cases</t>
  </si>
  <si>
    <t>2 pallet layers</t>
  </si>
  <si>
    <t>1 pallet layer</t>
  </si>
  <si>
    <t>St Georges Heart, Blue</t>
  </si>
  <si>
    <t>FTD-Lead-StGHrt-M</t>
  </si>
  <si>
    <t>FTD-Pouc-StGHrt</t>
  </si>
  <si>
    <t>FTD-Band-StGHrt-S</t>
  </si>
  <si>
    <t>FTD-Band-StGHrt-M</t>
  </si>
  <si>
    <t>FTD-Band-StGHrt-L</t>
  </si>
  <si>
    <t>FTD-BowT-StGHrt-M</t>
  </si>
  <si>
    <t>5 cases</t>
  </si>
  <si>
    <t>FTD-Bowtie-SunMoon-S</t>
  </si>
  <si>
    <t>FTD-Bowtie-SunMoon-L</t>
  </si>
  <si>
    <t>FTD-Bowtie-PaintGrey-L</t>
  </si>
  <si>
    <t>FTD-Bowtie-GldBlkLeop-L</t>
  </si>
  <si>
    <t xml:space="preserve">https://www.longpaws.co.uk/collections/football-world-cup/products/ftd-poo-bag-pouch-st-georges-heart </t>
  </si>
  <si>
    <t xml:space="preserve">https://www.longpaws.co.uk/collections/football-world-cup/products/ftd-bandana-st-georges-heart </t>
  </si>
  <si>
    <t xml:space="preserve">https://www.longpaws.co.uk/collections/football-world-cup/products/ftd-bow-tie-st-georges-heart </t>
  </si>
  <si>
    <t>Black</t>
  </si>
  <si>
    <t>Dog Water Bottle</t>
  </si>
  <si>
    <t>Paws</t>
  </si>
  <si>
    <t>500ml</t>
  </si>
  <si>
    <t>SF6035-5 PAWS</t>
  </si>
  <si>
    <t>750ml</t>
  </si>
  <si>
    <t>Navy Friend + Paws (Gift Boxed)</t>
  </si>
  <si>
    <t>Lunar Dog Bowl</t>
  </si>
  <si>
    <t>LP-LDB4Cup-Blk</t>
  </si>
  <si>
    <t>White</t>
  </si>
  <si>
    <t>LP-LDB4Cup-Wh</t>
  </si>
  <si>
    <t>Yellow Reflective Collar &amp; Lead</t>
  </si>
  <si>
    <t>Yellow Reflective Collar &amp; Lead Set</t>
  </si>
  <si>
    <t>Yellow Reflective Collar</t>
  </si>
  <si>
    <t>Secret Agent Collar</t>
  </si>
  <si>
    <t>Brown</t>
  </si>
  <si>
    <t>P651-Clr-M-Br</t>
  </si>
  <si>
    <t>P661-Clr-L-Br</t>
  </si>
  <si>
    <t>Traffic Lead</t>
  </si>
  <si>
    <t>30cm / 12in</t>
  </si>
  <si>
    <t>TrafHandle-Blk</t>
  </si>
  <si>
    <t>Rope Lead (Small Clip)</t>
  </si>
  <si>
    <t>75cm / 30in</t>
  </si>
  <si>
    <t>LeashSC-Blk-75</t>
  </si>
  <si>
    <t>Green</t>
  </si>
  <si>
    <t>LeashSC-Grn-75</t>
  </si>
  <si>
    <t>110cm / 44in</t>
  </si>
  <si>
    <t>LeashSC-Grn-110</t>
  </si>
  <si>
    <t>Rope Slip Leash</t>
  </si>
  <si>
    <t>180cm / 72in</t>
  </si>
  <si>
    <t>CC-SlipLeash-BlkOr-180</t>
  </si>
  <si>
    <t>Orange</t>
  </si>
  <si>
    <t>CC-SlipLeash-Or-180</t>
  </si>
  <si>
    <t>Comfort Rope Leash (MK2, Trigger Hook)</t>
  </si>
  <si>
    <t>Black/Orange</t>
  </si>
  <si>
    <t>80cm / 32in</t>
  </si>
  <si>
    <t>CC-Leash2-BlkOr-80</t>
  </si>
  <si>
    <t>CC-Leash2-Or-80</t>
  </si>
  <si>
    <t>120cm / 48in</t>
  </si>
  <si>
    <t>CC-Leash2-BlkOr-120</t>
  </si>
  <si>
    <t>CC-Leash2-Or-120</t>
  </si>
  <si>
    <t>All Black</t>
  </si>
  <si>
    <t>CC-Leash2-BlkBlk-120</t>
  </si>
  <si>
    <t>Comfort Collar</t>
  </si>
  <si>
    <t>Collar-Blk-S</t>
  </si>
  <si>
    <t>Extra Large</t>
  </si>
  <si>
    <t>Collar-Blk-XL</t>
  </si>
  <si>
    <t>Collar-Or-XL</t>
  </si>
  <si>
    <t>Comfort Harness</t>
  </si>
  <si>
    <t>Extra Small</t>
  </si>
  <si>
    <t>Harness-Blk-XS</t>
  </si>
  <si>
    <t>Harness-Grn-L</t>
  </si>
  <si>
    <t>Dog Bandana - Charcoal Geo (25x25cm)</t>
  </si>
  <si>
    <t>Charcoal Geo</t>
  </si>
  <si>
    <t>Dog (25x25cm) (manufactured 50x25)</t>
  </si>
  <si>
    <t>SBD-CharGeo</t>
  </si>
  <si>
    <t>Dog Bandana - Blue Geo (25x25cm)</t>
  </si>
  <si>
    <t>Blue Geo</t>
  </si>
  <si>
    <t>SBD-BlueGeo</t>
  </si>
  <si>
    <t>Dog Bandana - Purple Geo (25x25cm)</t>
  </si>
  <si>
    <t>Purple Geo</t>
  </si>
  <si>
    <t>SBD-PrplGeo</t>
  </si>
  <si>
    <t>Dog Bandana - Citrus Army Camo (25x25cm)</t>
  </si>
  <si>
    <t>Citrus Army Camo</t>
  </si>
  <si>
    <t>SBD-ArCtCamo</t>
  </si>
  <si>
    <t>Dog Bandana - Desert Camo (25x25cm)</t>
  </si>
  <si>
    <t>Desert Camo</t>
  </si>
  <si>
    <t>SBD-DsrtCamo</t>
  </si>
  <si>
    <t>Dog Bandana - Purple Camo (25x25cm)</t>
  </si>
  <si>
    <t>Purple Camo</t>
  </si>
  <si>
    <t>SBD-PrplCamo</t>
  </si>
  <si>
    <t>Adventure Pack- Red Geo &amp; Poop Porter</t>
  </si>
  <si>
    <t>Adventure Pack</t>
  </si>
  <si>
    <t>Dog (25x25cm)  - JS-LNP-00016 / PP - JS-LNP-00017</t>
  </si>
  <si>
    <t>AP-Ch20RedPoop</t>
  </si>
  <si>
    <t>Camo Collar</t>
  </si>
  <si>
    <t>Camo-Collar-CtAr-XS</t>
  </si>
  <si>
    <t>Camo-Collar-CtAr-S</t>
  </si>
  <si>
    <t>Camo-Collar-CtAr-L</t>
  </si>
  <si>
    <t>Earth Friendly Camo Collar</t>
  </si>
  <si>
    <t>Citrus Army Camo RECYCLED</t>
  </si>
  <si>
    <t>CamoR-Collar-CtAr-XS</t>
  </si>
  <si>
    <t>CamoR-Collar-CtAr-S</t>
  </si>
  <si>
    <t>CamoR-Collar-CtAr-M</t>
  </si>
  <si>
    <t>CamoR-Collar-CtAr-L</t>
  </si>
  <si>
    <t>Earth Friendly Camo Trek Harness</t>
  </si>
  <si>
    <t>CamoR-TrekHarness-CtAr-XS</t>
  </si>
  <si>
    <t>CamoR-TrekHarness-CtAr-S</t>
  </si>
  <si>
    <t>CamoR-TrekHarness-CtAr-M</t>
  </si>
  <si>
    <t>CamoR-TrekHarness-CtAr-L</t>
  </si>
  <si>
    <t>Earth Friendly Camo Trig Point Harness</t>
  </si>
  <si>
    <t>CamoR-TrigPtHarness-CtAr-S</t>
  </si>
  <si>
    <t>CamoR-TrigPtHarness-CtAr-M</t>
  </si>
  <si>
    <t>CamoR-TrigPtHarness-CtAr-L</t>
  </si>
  <si>
    <t>CamoR-TrigPtHarness-CtAr-XL</t>
  </si>
  <si>
    <t>Camo Trig Point Leash</t>
  </si>
  <si>
    <t>2.5cm</t>
  </si>
  <si>
    <t>Camo-TrigPtLeash-CtAr-L</t>
  </si>
  <si>
    <t>Earth Friendly Camo Trig Point Leash</t>
  </si>
  <si>
    <t>CamoR-TrigPtLeash-CtAr-L</t>
  </si>
  <si>
    <t>Blue Tie Dye</t>
  </si>
  <si>
    <t>FTD-Collar-BlueTD-S</t>
  </si>
  <si>
    <t>FTD-Collar-BlueTD-L</t>
  </si>
  <si>
    <t>FTD-Harness-BlueTD-L</t>
  </si>
  <si>
    <t>FTD-Lead-BlueTD-M</t>
  </si>
  <si>
    <t>FTD-Bandana-BlueTD-S</t>
  </si>
  <si>
    <t>FTD-Bandana-BlueTD-M</t>
  </si>
  <si>
    <t>FTD-Bandana-BlueTD-L</t>
  </si>
  <si>
    <t>FTD-Bowtie-BlueTD-S</t>
  </si>
  <si>
    <t>FTD-Bowtie-BlueTD-M</t>
  </si>
  <si>
    <t>FTD-Bowtie-BlueTD-L</t>
  </si>
  <si>
    <t>PinkGreen Zebra</t>
  </si>
  <si>
    <t>FTD-Collar-PGZeb-S</t>
  </si>
  <si>
    <t>FTD-Collar-PGZeb-M</t>
  </si>
  <si>
    <t>FTD-Collar-PGZeb-L</t>
  </si>
  <si>
    <t>FTD-Harness-PGZeb-S</t>
  </si>
  <si>
    <t>FTD-Harness-PGZeb-M</t>
  </si>
  <si>
    <t>FTD-Harness-PGZeb-L</t>
  </si>
  <si>
    <t>FTD-Lead-PGZeb-M</t>
  </si>
  <si>
    <t>FTD-Lead-PGZeb-L</t>
  </si>
  <si>
    <t>FTD-Bandana-PGZeb-S</t>
  </si>
  <si>
    <t>FTD-Bandana-PGZeb-M</t>
  </si>
  <si>
    <t>FTD-Bandana-PGZeb-L</t>
  </si>
  <si>
    <t>FTD-Bowtie-PGZeb-S</t>
  </si>
  <si>
    <t>FTD-Bowtie-PGZeb-M</t>
  </si>
  <si>
    <t>FTD-Bowtie-PGZeb-L</t>
  </si>
  <si>
    <t>Terrazo Pink</t>
  </si>
  <si>
    <t>FTD-Collar-PnkTerz-L</t>
  </si>
  <si>
    <t>FTD-Harness-PnkTerz-S</t>
  </si>
  <si>
    <t>FTD-Harness-PnkTerz-L</t>
  </si>
  <si>
    <t>FTD-Bandana-PnkTerz-S</t>
  </si>
  <si>
    <t>FTD-Bandana-PnkTerz-M</t>
  </si>
  <si>
    <t>FTD-Bandana-PnkTerz-L</t>
  </si>
  <si>
    <t>FTD-Bowtie-PnkTerz-S</t>
  </si>
  <si>
    <t>FTD-Bowtie-PnkTerz-M</t>
  </si>
  <si>
    <t>FTD-Bowtie-PnkTerz-L</t>
  </si>
  <si>
    <t>FTD-Lead-BlueCamo-L</t>
  </si>
  <si>
    <t>FTD-Bandana-BlueCamo-S</t>
  </si>
  <si>
    <t>FTD-Bandana-BlueCamo-M</t>
  </si>
  <si>
    <t>FTD-Bandana-BlueCamo-L</t>
  </si>
  <si>
    <t>FTD-Harness-GldBlkLeop-S</t>
  </si>
  <si>
    <t>FTD-Harness-GldBlkLeop-L</t>
  </si>
  <si>
    <t>FTD-Bandana-GldBlkLeop-S</t>
  </si>
  <si>
    <t>FTD-Bandana-GldBlkLeop-M</t>
  </si>
  <si>
    <t>FTD-Collar-PaintGrey-XS</t>
  </si>
  <si>
    <t>FTD-Collar-PaintGrey-S</t>
  </si>
  <si>
    <t>FTD-Collar-PaintGrey-M</t>
  </si>
  <si>
    <t>FTD-Collar-PaintGrey-L</t>
  </si>
  <si>
    <t>FTD-Harness-PaintGrey-XS</t>
  </si>
  <si>
    <t>FTD-Harness-PaintGrey-S</t>
  </si>
  <si>
    <t>FTD-Harness-PaintGrey-M</t>
  </si>
  <si>
    <t>FTD-Harness-PaintGrey-L</t>
  </si>
  <si>
    <t>FTD-Lead-PaintGrey-S</t>
  </si>
  <si>
    <t>FTD-Lead-PaintGrey-M</t>
  </si>
  <si>
    <t>FTD-Collar-SunMoon-XS</t>
  </si>
  <si>
    <t>FTD-Collar-SunMoon-S</t>
  </si>
  <si>
    <t>FTD-Collar-SunMoon-M</t>
  </si>
  <si>
    <t>FTD-Collar-SunMoon-L</t>
  </si>
  <si>
    <t>FTD-Harness-SunMoon-XS</t>
  </si>
  <si>
    <t>FTD-Harness-SunMoon-S</t>
  </si>
  <si>
    <t>FTD-Harness-SunMoon-M</t>
  </si>
  <si>
    <t>FTD-Harness-SunMoon-L</t>
  </si>
  <si>
    <t>FTD-Lead-SunMoon-S</t>
  </si>
  <si>
    <t>FTD-Lead-SunMoon-M</t>
  </si>
  <si>
    <t>FTD-Pouc-PnkLprd</t>
  </si>
  <si>
    <t>FTD-Pouc-CowPrnt</t>
  </si>
  <si>
    <t>ItscomingHome</t>
  </si>
  <si>
    <t>FTD-Band-ItCmHm-S</t>
  </si>
  <si>
    <t>FTD-Band-ItCmHm-M</t>
  </si>
  <si>
    <t>2.5cm - RECYCLED</t>
  </si>
  <si>
    <t>Paws/Navy Friend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</si>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</sst>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[$£-809]* #,##0.00_-;\-[$£-809]* #,##0.00_-;_-[$£-809]* &quot;-&quot;??_-;_-@_-"/>
    <numFmt numFmtId="166" formatCode="#;[Red]##0;[Red]\-#,##0"/>
  </numFmts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name val="Calibri"/>
      <family val="2"/>
      <scheme val="minor"/>
    </font>
    <font>
      <sz val="28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name val="Calibri"/>
      <family val="2"/>
      <scheme val="minor"/>
    </font>
    <font>
      <b/>
      <sz val="2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vertical="top"/>
    </xf>
    <xf numFmtId="0" fontId="2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top"/>
    </xf>
    <xf numFmtId="166" fontId="3" fillId="0" borderId="2" xfId="0" applyNumberFormat="1" applyFont="1" applyBorder="1" applyAlignment="1">
      <alignment horizontal="left" vertical="top"/>
    </xf>
    <xf numFmtId="165" fontId="4" fillId="0" borderId="0" xfId="0" applyNumberFormat="1" applyFont="1" applyAlignment="1">
      <alignment vertical="top"/>
    </xf>
    <xf numFmtId="0" fontId="0" fillId="0" borderId="2" xfId="0" applyBorder="1"/>
    <xf numFmtId="0" fontId="6" fillId="0" borderId="0" xfId="0" applyFont="1"/>
    <xf numFmtId="0" fontId="6" fillId="0" borderId="0" xfId="0" applyFont="1" applyAlignment="1">
      <alignment vertical="top"/>
    </xf>
    <xf numFmtId="0" fontId="7" fillId="0" borderId="0" xfId="2"/>
    <xf numFmtId="0" fontId="2" fillId="0" borderId="1" xfId="0" applyFont="1" applyBorder="1" applyAlignment="1">
      <alignment horizontal="left" vertical="center"/>
    </xf>
    <xf numFmtId="0" fontId="7" fillId="0" borderId="0" xfId="2" applyAlignment="1">
      <alignment vertical="top"/>
    </xf>
    <xf numFmtId="165" fontId="5" fillId="0" borderId="2" xfId="1" applyNumberFormat="1" applyFont="1" applyFill="1" applyBorder="1" applyAlignment="1">
      <alignment horizontal="left" vertical="top"/>
    </xf>
    <xf numFmtId="165" fontId="8" fillId="0" borderId="0" xfId="0" applyNumberFormat="1" applyFont="1" applyAlignment="1">
      <alignment vertical="top" wrapText="1"/>
    </xf>
    <xf numFmtId="0" fontId="9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165" fontId="5" fillId="0" borderId="0" xfId="1" applyNumberFormat="1" applyFont="1" applyFill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166" fontId="3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top" wrapText="1"/>
    </xf>
    <xf numFmtId="165" fontId="5" fillId="0" borderId="1" xfId="1" applyNumberFormat="1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65" fontId="6" fillId="0" borderId="0" xfId="0" applyNumberFormat="1" applyFont="1" applyAlignment="1">
      <alignment vertical="top" wrapText="1"/>
    </xf>
    <xf numFmtId="0" fontId="3" fillId="0" borderId="2" xfId="0" applyFont="1" applyBorder="1" applyAlignment="1">
      <alignment horizontal="left" vertical="top" wrapText="1"/>
    </xf>
  </cellXfs>
  <cellStyles count="4">
    <cellStyle name="Comma" xfId="1" builtinId="3"/>
    <cellStyle name="Hyperlink" xfId="2" builtinId="8"/>
    <cellStyle name="Normal" xfId="0" builtinId="0"/>
    <cellStyle name="Percent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326183</xdr:colOff>
      <xdr:row>92</xdr:row>
      <xdr:rowOff>145765</xdr:rowOff>
    </xdr:from>
    <xdr:to>
      <xdr:col>8</xdr:col>
      <xdr:colOff>3610817</xdr:colOff>
      <xdr:row>94</xdr:row>
      <xdr:rowOff>520987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6CC7BAAB-07EF-E1AB-28FA-31E163CAA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875" t="8263" r="20379" b="4615"/>
        <a:stretch/>
      </xdr:blipFill>
      <xdr:spPr bwMode="auto">
        <a:xfrm rot="17260770">
          <a:off x="27958764" y="75494309"/>
          <a:ext cx="1613472" cy="3284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109</xdr:row>
      <xdr:rowOff>15874</xdr:rowOff>
    </xdr:from>
    <xdr:to>
      <xdr:col>8</xdr:col>
      <xdr:colOff>2384028</xdr:colOff>
      <xdr:row>111</xdr:row>
      <xdr:rowOff>95248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404A5B4A-0F61-C964-75B5-A6A260FB3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44625" y="92360749"/>
          <a:ext cx="2336403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2022475</xdr:colOff>
      <xdr:row>48</xdr:row>
      <xdr:rowOff>587375</xdr:rowOff>
    </xdr:from>
    <xdr:to>
      <xdr:col>8</xdr:col>
      <xdr:colOff>3382125</xdr:colOff>
      <xdr:row>50</xdr:row>
      <xdr:rowOff>235701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6F3F1834-55B4-4D10-83C4-F1D3B287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3850" y="44180125"/>
          <a:ext cx="1359650" cy="134695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54</xdr:row>
      <xdr:rowOff>152400</xdr:rowOff>
    </xdr:from>
    <xdr:to>
      <xdr:col>8</xdr:col>
      <xdr:colOff>2092139</xdr:colOff>
      <xdr:row>56</xdr:row>
      <xdr:rowOff>398557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AB5FC049-E34E-4562-813A-F9213355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74100" y="58235850"/>
          <a:ext cx="1482539" cy="1503457"/>
        </a:xfrm>
        <a:prstGeom prst="rect">
          <a:avLst/>
        </a:prstGeom>
      </xdr:spPr>
    </xdr:pic>
    <xdr:clientData/>
  </xdr:twoCellAnchor>
  <xdr:twoCellAnchor editAs="oneCell">
    <xdr:from>
      <xdr:col>8</xdr:col>
      <xdr:colOff>2273672</xdr:colOff>
      <xdr:row>54</xdr:row>
      <xdr:rowOff>153352</xdr:rowOff>
    </xdr:from>
    <xdr:to>
      <xdr:col>8</xdr:col>
      <xdr:colOff>3572363</xdr:colOff>
      <xdr:row>56</xdr:row>
      <xdr:rowOff>194743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418442D-8898-46A8-834C-EFE9F2B79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38172" y="58236802"/>
          <a:ext cx="1298691" cy="129869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45</xdr:row>
      <xdr:rowOff>19050</xdr:rowOff>
    </xdr:from>
    <xdr:to>
      <xdr:col>8</xdr:col>
      <xdr:colOff>1650047</xdr:colOff>
      <xdr:row>47</xdr:row>
      <xdr:rowOff>19049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6BE4C63F-F0FD-4014-B664-3A559CFE4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0" y="40500300"/>
          <a:ext cx="1269047" cy="1269047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2000248</xdr:colOff>
      <xdr:row>45</xdr:row>
      <xdr:rowOff>34410</xdr:rowOff>
    </xdr:from>
    <xdr:to>
      <xdr:col>8</xdr:col>
      <xdr:colOff>3157237</xdr:colOff>
      <xdr:row>47</xdr:row>
      <xdr:rowOff>184298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9BB945A6-6D58-4C0C-9EE5-C72478DE7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4748" y="40515660"/>
          <a:ext cx="1156989" cy="140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41</xdr:row>
      <xdr:rowOff>152400</xdr:rowOff>
    </xdr:from>
    <xdr:to>
      <xdr:col>8</xdr:col>
      <xdr:colOff>1704208</xdr:colOff>
      <xdr:row>43</xdr:row>
      <xdr:rowOff>313558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48653C52-DED3-47AA-9F90-7E0ABA39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50250" y="38119050"/>
          <a:ext cx="1418458" cy="1418458"/>
        </a:xfrm>
        <a:prstGeom prst="rect">
          <a:avLst/>
        </a:prstGeom>
      </xdr:spPr>
    </xdr:pic>
    <xdr:clientData/>
  </xdr:twoCellAnchor>
  <xdr:twoCellAnchor editAs="oneCell">
    <xdr:from>
      <xdr:col>8</xdr:col>
      <xdr:colOff>1934884</xdr:colOff>
      <xdr:row>41</xdr:row>
      <xdr:rowOff>189752</xdr:rowOff>
    </xdr:from>
    <xdr:to>
      <xdr:col>8</xdr:col>
      <xdr:colOff>3233574</xdr:colOff>
      <xdr:row>43</xdr:row>
      <xdr:rowOff>221617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381E6339-06E4-42B4-B1ED-9DAF48E9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99384" y="38156402"/>
          <a:ext cx="1298690" cy="12891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37</xdr:row>
      <xdr:rowOff>205442</xdr:rowOff>
    </xdr:from>
    <xdr:to>
      <xdr:col>8</xdr:col>
      <xdr:colOff>1593850</xdr:colOff>
      <xdr:row>39</xdr:row>
      <xdr:rowOff>205442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A7BB40F8-51F8-4AD0-B629-EC169370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8350" y="35657492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1875865</xdr:colOff>
      <xdr:row>37</xdr:row>
      <xdr:rowOff>190500</xdr:rowOff>
    </xdr:from>
    <xdr:to>
      <xdr:col>8</xdr:col>
      <xdr:colOff>3256732</xdr:colOff>
      <xdr:row>39</xdr:row>
      <xdr:rowOff>314066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3CD186B5-4865-4D58-88F9-76DDA3BF6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0365" y="35642550"/>
          <a:ext cx="1380867" cy="1380867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29</xdr:row>
      <xdr:rowOff>152400</xdr:rowOff>
    </xdr:from>
    <xdr:to>
      <xdr:col>8</xdr:col>
      <xdr:colOff>1872805</xdr:colOff>
      <xdr:row>31</xdr:row>
      <xdr:rowOff>397364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4F7161F3-4C89-4004-ADF0-A013B5FB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3600" y="29946600"/>
          <a:ext cx="1453705" cy="1502265"/>
        </a:xfrm>
        <a:prstGeom prst="rect">
          <a:avLst/>
        </a:prstGeom>
      </xdr:spPr>
    </xdr:pic>
    <xdr:clientData/>
  </xdr:twoCellAnchor>
  <xdr:twoCellAnchor editAs="oneCell">
    <xdr:from>
      <xdr:col>8</xdr:col>
      <xdr:colOff>1928906</xdr:colOff>
      <xdr:row>29</xdr:row>
      <xdr:rowOff>242049</xdr:rowOff>
    </xdr:from>
    <xdr:to>
      <xdr:col>8</xdr:col>
      <xdr:colOff>3302302</xdr:colOff>
      <xdr:row>31</xdr:row>
      <xdr:rowOff>358144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E6551F51-969C-4999-A391-089EC86B9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93406" y="30036249"/>
          <a:ext cx="1373396" cy="1373396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23</xdr:row>
      <xdr:rowOff>242048</xdr:rowOff>
    </xdr:from>
    <xdr:to>
      <xdr:col>8</xdr:col>
      <xdr:colOff>1520570</xdr:colOff>
      <xdr:row>25</xdr:row>
      <xdr:rowOff>238619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B1F35AAB-4C4A-4932-98F1-417C51C09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31200" y="22949648"/>
          <a:ext cx="1253870" cy="1253870"/>
        </a:xfrm>
        <a:prstGeom prst="rect">
          <a:avLst/>
        </a:prstGeom>
      </xdr:spPr>
    </xdr:pic>
    <xdr:clientData/>
  </xdr:twoCellAnchor>
  <xdr:twoCellAnchor editAs="oneCell">
    <xdr:from>
      <xdr:col>8</xdr:col>
      <xdr:colOff>2201584</xdr:colOff>
      <xdr:row>23</xdr:row>
      <xdr:rowOff>228600</xdr:rowOff>
    </xdr:from>
    <xdr:to>
      <xdr:col>8</xdr:col>
      <xdr:colOff>3560040</xdr:colOff>
      <xdr:row>25</xdr:row>
      <xdr:rowOff>329757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522145DB-8BD9-4060-A288-F83253D5E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66084" y="22936200"/>
          <a:ext cx="1358456" cy="1358456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19</xdr:row>
      <xdr:rowOff>95250</xdr:rowOff>
    </xdr:from>
    <xdr:to>
      <xdr:col>8</xdr:col>
      <xdr:colOff>1883637</xdr:colOff>
      <xdr:row>20</xdr:row>
      <xdr:rowOff>512037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96BBFD31-4A08-4271-B338-931F1982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9800" y="19202400"/>
          <a:ext cx="1388337" cy="1388337"/>
        </a:xfrm>
        <a:prstGeom prst="rect">
          <a:avLst/>
        </a:prstGeom>
      </xdr:spPr>
    </xdr:pic>
    <xdr:clientData/>
  </xdr:twoCellAnchor>
  <xdr:twoCellAnchor editAs="oneCell">
    <xdr:from>
      <xdr:col>8</xdr:col>
      <xdr:colOff>2181785</xdr:colOff>
      <xdr:row>19</xdr:row>
      <xdr:rowOff>97865</xdr:rowOff>
    </xdr:from>
    <xdr:to>
      <xdr:col>8</xdr:col>
      <xdr:colOff>3525298</xdr:colOff>
      <xdr:row>20</xdr:row>
      <xdr:rowOff>469828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BCCCA21-2CE8-462C-B288-DEF1A913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46285" y="19205015"/>
          <a:ext cx="1343513" cy="1343513"/>
        </a:xfrm>
        <a:prstGeom prst="rect">
          <a:avLst/>
        </a:prstGeom>
      </xdr:spPr>
    </xdr:pic>
    <xdr:clientData/>
  </xdr:twoCellAnchor>
  <xdr:twoCellAnchor editAs="oneCell">
    <xdr:from>
      <xdr:col>8</xdr:col>
      <xdr:colOff>261845</xdr:colOff>
      <xdr:row>34</xdr:row>
      <xdr:rowOff>738096</xdr:rowOff>
    </xdr:from>
    <xdr:to>
      <xdr:col>8</xdr:col>
      <xdr:colOff>1731610</xdr:colOff>
      <xdr:row>35</xdr:row>
      <xdr:rowOff>971478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38E360AF-8118-40F0-9F66-882EB17BF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26345" y="46458096"/>
          <a:ext cx="1469765" cy="1509733"/>
        </a:xfrm>
        <a:prstGeom prst="rect">
          <a:avLst/>
        </a:prstGeom>
      </xdr:spPr>
    </xdr:pic>
    <xdr:clientData/>
  </xdr:twoCellAnchor>
  <xdr:twoCellAnchor editAs="oneCell">
    <xdr:from>
      <xdr:col>8</xdr:col>
      <xdr:colOff>243417</xdr:colOff>
      <xdr:row>31</xdr:row>
      <xdr:rowOff>910416</xdr:rowOff>
    </xdr:from>
    <xdr:to>
      <xdr:col>8</xdr:col>
      <xdr:colOff>1763424</xdr:colOff>
      <xdr:row>33</xdr:row>
      <xdr:rowOff>481783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246EC61C-001B-4219-9816-AC329E47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44417" y="35835416"/>
          <a:ext cx="1520007" cy="1539867"/>
        </a:xfrm>
        <a:prstGeom prst="rect">
          <a:avLst/>
        </a:prstGeom>
      </xdr:spPr>
    </xdr:pic>
    <xdr:clientData/>
  </xdr:twoCellAnchor>
  <xdr:twoCellAnchor editAs="oneCell">
    <xdr:from>
      <xdr:col>8</xdr:col>
      <xdr:colOff>486336</xdr:colOff>
      <xdr:row>25</xdr:row>
      <xdr:rowOff>547594</xdr:rowOff>
    </xdr:from>
    <xdr:to>
      <xdr:col>8</xdr:col>
      <xdr:colOff>1941163</xdr:colOff>
      <xdr:row>26</xdr:row>
      <xdr:rowOff>423138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214D1F2D-C3BD-4A8B-A07E-BB6848B8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0836" y="24512494"/>
          <a:ext cx="1454827" cy="1494795"/>
        </a:xfrm>
        <a:prstGeom prst="rect">
          <a:avLst/>
        </a:prstGeom>
      </xdr:spPr>
    </xdr:pic>
    <xdr:clientData/>
  </xdr:twoCellAnchor>
  <xdr:twoCellAnchor editAs="oneCell">
    <xdr:from>
      <xdr:col>8</xdr:col>
      <xdr:colOff>385111</xdr:colOff>
      <xdr:row>21</xdr:row>
      <xdr:rowOff>234203</xdr:rowOff>
    </xdr:from>
    <xdr:to>
      <xdr:col>8</xdr:col>
      <xdr:colOff>1736096</xdr:colOff>
      <xdr:row>22</xdr:row>
      <xdr:rowOff>613638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44895317-8D0C-406C-A864-63CAFE62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70611" y="21422036"/>
          <a:ext cx="1350985" cy="1331935"/>
        </a:xfrm>
        <a:prstGeom prst="rect">
          <a:avLst/>
        </a:prstGeom>
      </xdr:spPr>
    </xdr:pic>
    <xdr:clientData/>
  </xdr:twoCellAnchor>
  <xdr:twoCellAnchor editAs="oneCell">
    <xdr:from>
      <xdr:col>8</xdr:col>
      <xdr:colOff>2230716</xdr:colOff>
      <xdr:row>25</xdr:row>
      <xdr:rowOff>584946</xdr:rowOff>
    </xdr:from>
    <xdr:to>
      <xdr:col>8</xdr:col>
      <xdr:colOff>3619055</xdr:colOff>
      <xdr:row>26</xdr:row>
      <xdr:rowOff>354034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E2D37ADA-29BA-427D-8787-35FEBAC9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95216" y="24549846"/>
          <a:ext cx="1388339" cy="1388339"/>
        </a:xfrm>
        <a:prstGeom prst="rect">
          <a:avLst/>
        </a:prstGeom>
      </xdr:spPr>
    </xdr:pic>
    <xdr:clientData/>
  </xdr:twoCellAnchor>
  <xdr:twoCellAnchor editAs="oneCell">
    <xdr:from>
      <xdr:col>8</xdr:col>
      <xdr:colOff>1987178</xdr:colOff>
      <xdr:row>31</xdr:row>
      <xdr:rowOff>905435</xdr:rowOff>
    </xdr:from>
    <xdr:to>
      <xdr:col>8</xdr:col>
      <xdr:colOff>3384994</xdr:colOff>
      <xdr:row>33</xdr:row>
      <xdr:rowOff>305118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FAA828DF-3556-4186-8932-4EBBD10A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88178" y="35830435"/>
          <a:ext cx="1397816" cy="1368183"/>
        </a:xfrm>
        <a:prstGeom prst="rect">
          <a:avLst/>
        </a:prstGeom>
      </xdr:spPr>
    </xdr:pic>
    <xdr:clientData/>
  </xdr:twoCellAnchor>
  <xdr:twoCellAnchor editAs="oneCell">
    <xdr:from>
      <xdr:col>8</xdr:col>
      <xdr:colOff>2078317</xdr:colOff>
      <xdr:row>20</xdr:row>
      <xdr:rowOff>514350</xdr:rowOff>
    </xdr:from>
    <xdr:to>
      <xdr:col>8</xdr:col>
      <xdr:colOff>3466655</xdr:colOff>
      <xdr:row>21</xdr:row>
      <xdr:rowOff>931138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9EDD6027-EB81-4879-BF15-FE90EC4D3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42817" y="27355800"/>
          <a:ext cx="1388338" cy="1388338"/>
        </a:xfrm>
        <a:prstGeom prst="rect">
          <a:avLst/>
        </a:prstGeom>
      </xdr:spPr>
    </xdr:pic>
    <xdr:clientData/>
  </xdr:twoCellAnchor>
  <xdr:twoCellAnchor editAs="oneCell">
    <xdr:from>
      <xdr:col>8</xdr:col>
      <xdr:colOff>1873624</xdr:colOff>
      <xdr:row>34</xdr:row>
      <xdr:rowOff>814667</xdr:rowOff>
    </xdr:from>
    <xdr:to>
      <xdr:col>8</xdr:col>
      <xdr:colOff>3306520</xdr:colOff>
      <xdr:row>35</xdr:row>
      <xdr:rowOff>971212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FC0B8C4A-68A7-425D-BD8F-DCF9D26EB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8124" y="46534667"/>
          <a:ext cx="1432896" cy="1432896"/>
        </a:xfrm>
        <a:prstGeom prst="rect">
          <a:avLst/>
        </a:prstGeom>
      </xdr:spPr>
    </xdr:pic>
    <xdr:clientData/>
  </xdr:twoCellAnchor>
  <xdr:twoCellAnchor editAs="oneCell">
    <xdr:from>
      <xdr:col>8</xdr:col>
      <xdr:colOff>361205</xdr:colOff>
      <xdr:row>47</xdr:row>
      <xdr:rowOff>789888</xdr:rowOff>
    </xdr:from>
    <xdr:to>
      <xdr:col>8</xdr:col>
      <xdr:colOff>1794605</xdr:colOff>
      <xdr:row>49</xdr:row>
      <xdr:rowOff>415654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A16DC049-6233-4651-A05B-E257328C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62205" y="48647721"/>
          <a:ext cx="1433400" cy="1403766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43</xdr:row>
      <xdr:rowOff>260722</xdr:rowOff>
    </xdr:from>
    <xdr:to>
      <xdr:col>8</xdr:col>
      <xdr:colOff>1800579</xdr:colOff>
      <xdr:row>45</xdr:row>
      <xdr:rowOff>5769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17F8260C-229A-48C9-8333-E3178E73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31200" y="44132872"/>
          <a:ext cx="1533879" cy="1554797"/>
        </a:xfrm>
        <a:prstGeom prst="rect">
          <a:avLst/>
        </a:prstGeom>
      </xdr:spPr>
    </xdr:pic>
    <xdr:clientData/>
  </xdr:twoCellAnchor>
  <xdr:twoCellAnchor editAs="oneCell">
    <xdr:from>
      <xdr:col>8</xdr:col>
      <xdr:colOff>243543</xdr:colOff>
      <xdr:row>39</xdr:row>
      <xdr:rowOff>514350</xdr:rowOff>
    </xdr:from>
    <xdr:to>
      <xdr:col>8</xdr:col>
      <xdr:colOff>1759117</xdr:colOff>
      <xdr:row>41</xdr:row>
      <xdr:rowOff>222041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EBEE158F-3B0C-460C-8CA1-749A84C1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08043" y="41319450"/>
          <a:ext cx="1515574" cy="1517441"/>
        </a:xfrm>
        <a:prstGeom prst="rect">
          <a:avLst/>
        </a:prstGeom>
      </xdr:spPr>
    </xdr:pic>
    <xdr:clientData/>
  </xdr:twoCellAnchor>
  <xdr:twoCellAnchor editAs="oneCell">
    <xdr:from>
      <xdr:col>8</xdr:col>
      <xdr:colOff>1960655</xdr:colOff>
      <xdr:row>43</xdr:row>
      <xdr:rowOff>327956</xdr:rowOff>
    </xdr:from>
    <xdr:to>
      <xdr:col>8</xdr:col>
      <xdr:colOff>3338162</xdr:colOff>
      <xdr:row>44</xdr:row>
      <xdr:rowOff>524364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695C26FA-7F11-4680-961B-0C29B38E8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25155" y="44200106"/>
          <a:ext cx="1377507" cy="1377507"/>
        </a:xfrm>
        <a:prstGeom prst="rect">
          <a:avLst/>
        </a:prstGeom>
      </xdr:spPr>
    </xdr:pic>
    <xdr:clientData/>
  </xdr:twoCellAnchor>
  <xdr:twoCellAnchor editAs="oneCell">
    <xdr:from>
      <xdr:col>8</xdr:col>
      <xdr:colOff>2088774</xdr:colOff>
      <xdr:row>47</xdr:row>
      <xdr:rowOff>604555</xdr:rowOff>
    </xdr:from>
    <xdr:to>
      <xdr:col>8</xdr:col>
      <xdr:colOff>3470835</xdr:colOff>
      <xdr:row>49</xdr:row>
      <xdr:rowOff>176866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3DC6A9FF-ED19-4F13-B67C-198A1414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149" y="43022555"/>
          <a:ext cx="1382061" cy="1366186"/>
        </a:xfrm>
        <a:prstGeom prst="rect">
          <a:avLst/>
        </a:prstGeom>
      </xdr:spPr>
    </xdr:pic>
    <xdr:clientData/>
  </xdr:twoCellAnchor>
  <xdr:twoCellAnchor editAs="oneCell">
    <xdr:from>
      <xdr:col>8</xdr:col>
      <xdr:colOff>1918449</xdr:colOff>
      <xdr:row>39</xdr:row>
      <xdr:rowOff>505011</xdr:rowOff>
    </xdr:from>
    <xdr:to>
      <xdr:col>8</xdr:col>
      <xdr:colOff>3314255</xdr:colOff>
      <xdr:row>41</xdr:row>
      <xdr:rowOff>91067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E795749E-BB96-4315-9F2D-87DE0B0E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82949" y="41310111"/>
          <a:ext cx="1395806" cy="1395806"/>
        </a:xfrm>
        <a:prstGeom prst="rect">
          <a:avLst/>
        </a:prstGeom>
      </xdr:spPr>
    </xdr:pic>
    <xdr:clientData/>
  </xdr:twoCellAnchor>
  <xdr:twoCellAnchor editAs="oneCell">
    <xdr:from>
      <xdr:col>8</xdr:col>
      <xdr:colOff>2340160</xdr:colOff>
      <xdr:row>51</xdr:row>
      <xdr:rowOff>77089</xdr:rowOff>
    </xdr:from>
    <xdr:to>
      <xdr:col>8</xdr:col>
      <xdr:colOff>4096535</xdr:colOff>
      <xdr:row>53</xdr:row>
      <xdr:rowOff>571501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2474B6AA-DF30-41CD-AFD3-852921F0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41535" y="46447964"/>
          <a:ext cx="1756375" cy="1732662"/>
        </a:xfrm>
        <a:prstGeom prst="rect">
          <a:avLst/>
        </a:prstGeom>
      </xdr:spPr>
    </xdr:pic>
    <xdr:clientData/>
  </xdr:twoCellAnchor>
  <xdr:twoCellAnchor editAs="oneCell">
    <xdr:from>
      <xdr:col>8</xdr:col>
      <xdr:colOff>649817</xdr:colOff>
      <xdr:row>56</xdr:row>
      <xdr:rowOff>1206499</xdr:rowOff>
    </xdr:from>
    <xdr:to>
      <xdr:col>8</xdr:col>
      <xdr:colOff>2105627</xdr:colOff>
      <xdr:row>58</xdr:row>
      <xdr:rowOff>537176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171C9EC0-D836-48A5-ADA3-C1BBC8B0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50817" y="50249666"/>
          <a:ext cx="1455810" cy="1426177"/>
        </a:xfrm>
        <a:prstGeom prst="rect">
          <a:avLst/>
        </a:prstGeom>
      </xdr:spPr>
    </xdr:pic>
    <xdr:clientData/>
  </xdr:twoCellAnchor>
  <xdr:twoCellAnchor editAs="oneCell">
    <xdr:from>
      <xdr:col>8</xdr:col>
      <xdr:colOff>2411134</xdr:colOff>
      <xdr:row>57</xdr:row>
      <xdr:rowOff>41462</xdr:rowOff>
    </xdr:from>
    <xdr:to>
      <xdr:col>8</xdr:col>
      <xdr:colOff>3851766</xdr:colOff>
      <xdr:row>59</xdr:row>
      <xdr:rowOff>215271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1B5E68EA-BE51-473E-98D9-8BE4EC88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5634" y="65763962"/>
          <a:ext cx="1440632" cy="1440632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27</xdr:row>
      <xdr:rowOff>0</xdr:rowOff>
    </xdr:from>
    <xdr:to>
      <xdr:col>8</xdr:col>
      <xdr:colOff>1806689</xdr:colOff>
      <xdr:row>28</xdr:row>
      <xdr:rowOff>111238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3F0EA069-6CA9-44DB-8E74-5F3178324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0" y="31146750"/>
          <a:ext cx="1425689" cy="1425689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49</xdr:row>
      <xdr:rowOff>569301</xdr:rowOff>
    </xdr:from>
    <xdr:to>
      <xdr:col>8</xdr:col>
      <xdr:colOff>1952625</xdr:colOff>
      <xdr:row>50</xdr:row>
      <xdr:rowOff>1197165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9369B56F-53D8-4997-B405-47477358D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29975" y="44781176"/>
          <a:ext cx="1724025" cy="1707364"/>
        </a:xfrm>
        <a:prstGeom prst="rect">
          <a:avLst/>
        </a:prstGeom>
      </xdr:spPr>
    </xdr:pic>
    <xdr:clientData/>
  </xdr:twoCellAnchor>
  <xdr:twoCellAnchor editAs="oneCell">
    <xdr:from>
      <xdr:col>8</xdr:col>
      <xdr:colOff>499533</xdr:colOff>
      <xdr:row>50</xdr:row>
      <xdr:rowOff>1075266</xdr:rowOff>
    </xdr:from>
    <xdr:to>
      <xdr:col>8</xdr:col>
      <xdr:colOff>1920385</xdr:colOff>
      <xdr:row>52</xdr:row>
      <xdr:rowOff>578417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D6ED0DFA-3846-484A-919B-3EF8C77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0533" y="56320266"/>
          <a:ext cx="1420852" cy="1429319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52</xdr:row>
      <xdr:rowOff>460375</xdr:rowOff>
    </xdr:from>
    <xdr:to>
      <xdr:col>8</xdr:col>
      <xdr:colOff>1699167</xdr:colOff>
      <xdr:row>54</xdr:row>
      <xdr:rowOff>555109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3D95D8D8-0477-4D31-BCA2-D8CC398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5225" y="47450375"/>
          <a:ext cx="1375317" cy="133298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12</xdr:row>
      <xdr:rowOff>419100</xdr:rowOff>
    </xdr:from>
    <xdr:to>
      <xdr:col>8</xdr:col>
      <xdr:colOff>1415941</xdr:colOff>
      <xdr:row>13</xdr:row>
      <xdr:rowOff>242249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29C609C7-9F78-40F4-B4D3-413047C2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2600" y="13525500"/>
          <a:ext cx="1377841" cy="1406416"/>
        </a:xfrm>
        <a:prstGeom prst="rect">
          <a:avLst/>
        </a:prstGeom>
      </xdr:spPr>
    </xdr:pic>
    <xdr:clientData/>
  </xdr:twoCellAnchor>
  <xdr:twoCellAnchor editAs="oneCell">
    <xdr:from>
      <xdr:col>8</xdr:col>
      <xdr:colOff>2686050</xdr:colOff>
      <xdr:row>12</xdr:row>
      <xdr:rowOff>457200</xdr:rowOff>
    </xdr:from>
    <xdr:to>
      <xdr:col>8</xdr:col>
      <xdr:colOff>4155815</xdr:colOff>
      <xdr:row>13</xdr:row>
      <xdr:rowOff>383666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F2C8AA58-5967-4B2C-B60A-CAF56BEF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0550" y="13563600"/>
          <a:ext cx="1469765" cy="1509733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13</xdr:row>
      <xdr:rowOff>419100</xdr:rowOff>
    </xdr:from>
    <xdr:to>
      <xdr:col>8</xdr:col>
      <xdr:colOff>3962400</xdr:colOff>
      <xdr:row>14</xdr:row>
      <xdr:rowOff>836920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4D5E426D-0AA0-0052-5CFD-0E82993CB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164550" y="20345400"/>
          <a:ext cx="3562350" cy="2015903"/>
        </a:xfrm>
        <a:prstGeom prst="rect">
          <a:avLst/>
        </a:prstGeom>
      </xdr:spPr>
    </xdr:pic>
    <xdr:clientData/>
  </xdr:twoCellAnchor>
  <xdr:twoCellAnchor editAs="oneCell">
    <xdr:from>
      <xdr:col>8</xdr:col>
      <xdr:colOff>1369361</xdr:colOff>
      <xdr:row>12</xdr:row>
      <xdr:rowOff>475503</xdr:rowOff>
    </xdr:from>
    <xdr:to>
      <xdr:col>8</xdr:col>
      <xdr:colOff>2720346</xdr:colOff>
      <xdr:row>13</xdr:row>
      <xdr:rowOff>242670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D593BB8D-9804-09A4-B661-ABBD42CD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33861" y="13581903"/>
          <a:ext cx="1350985" cy="1350985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4</xdr:row>
      <xdr:rowOff>609600</xdr:rowOff>
    </xdr:from>
    <xdr:to>
      <xdr:col>8</xdr:col>
      <xdr:colOff>2266950</xdr:colOff>
      <xdr:row>6</xdr:row>
      <xdr:rowOff>76200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C4343B6E-2DF8-4DE2-A5FE-9233DF665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2150" y="4171950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297391</xdr:colOff>
      <xdr:row>8</xdr:row>
      <xdr:rowOff>460375</xdr:rowOff>
    </xdr:from>
    <xdr:to>
      <xdr:col>8</xdr:col>
      <xdr:colOff>3493593</xdr:colOff>
      <xdr:row>10</xdr:row>
      <xdr:rowOff>1381125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A4FF0C88-EEF6-4989-B7AC-1F22A46A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80016" y="7762875"/>
          <a:ext cx="3196202" cy="3190875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15</xdr:row>
      <xdr:rowOff>171450</xdr:rowOff>
    </xdr:from>
    <xdr:to>
      <xdr:col>8</xdr:col>
      <xdr:colOff>2246521</xdr:colOff>
      <xdr:row>18</xdr:row>
      <xdr:rowOff>228600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D4D5620B-8C34-1265-44DB-B091D6154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7400" y="22840950"/>
          <a:ext cx="1903621" cy="19431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</xdr:row>
      <xdr:rowOff>1657350</xdr:rowOff>
    </xdr:from>
    <xdr:to>
      <xdr:col>8</xdr:col>
      <xdr:colOff>2171700</xdr:colOff>
      <xdr:row>5</xdr:row>
      <xdr:rowOff>230717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6FAD0719-AF2E-49A5-A0DE-0888A93A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2150" y="22860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6</xdr:row>
      <xdr:rowOff>133350</xdr:rowOff>
    </xdr:from>
    <xdr:to>
      <xdr:col>8</xdr:col>
      <xdr:colOff>2207525</xdr:colOff>
      <xdr:row>8</xdr:row>
      <xdr:rowOff>609600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F3BA7A83-436F-48C9-AF41-CF86F238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0750" y="6248400"/>
          <a:ext cx="1731275" cy="1733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58</xdr:row>
      <xdr:rowOff>619124</xdr:rowOff>
    </xdr:from>
    <xdr:to>
      <xdr:col>8</xdr:col>
      <xdr:colOff>2367740</xdr:colOff>
      <xdr:row>62</xdr:row>
      <xdr:rowOff>507999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EA6CEB3-5826-0095-111F-8EFDFDC2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1375" y="52181124"/>
          <a:ext cx="2367740" cy="236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69</xdr:row>
      <xdr:rowOff>539749</xdr:rowOff>
    </xdr:from>
    <xdr:to>
      <xdr:col>8</xdr:col>
      <xdr:colOff>2844276</xdr:colOff>
      <xdr:row>74</xdr:row>
      <xdr:rowOff>95250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834BF72-9EF5-718B-0FCB-8088A8D98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91875" y="58912124"/>
          <a:ext cx="2653776" cy="265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396875</xdr:colOff>
      <xdr:row>134</xdr:row>
      <xdr:rowOff>31750</xdr:rowOff>
    </xdr:from>
    <xdr:to>
      <xdr:col>8</xdr:col>
      <xdr:colOff>1666875</xdr:colOff>
      <xdr:row>136</xdr:row>
      <xdr:rowOff>62089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57FAFEFF-821A-4196-85A8-1D6D1CD5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93875" y="112744250"/>
          <a:ext cx="1270000" cy="126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1984375</xdr:colOff>
      <xdr:row>143</xdr:row>
      <xdr:rowOff>341861</xdr:rowOff>
    </xdr:from>
    <xdr:to>
      <xdr:col>8</xdr:col>
      <xdr:colOff>4111625</xdr:colOff>
      <xdr:row>146</xdr:row>
      <xdr:rowOff>609375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C284CC0-9FD8-677F-3EF4-725DDE3EA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85750" y="105100986"/>
          <a:ext cx="2127250" cy="212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2365375</xdr:colOff>
      <xdr:row>135</xdr:row>
      <xdr:rowOff>271619</xdr:rowOff>
    </xdr:from>
    <xdr:to>
      <xdr:col>8</xdr:col>
      <xdr:colOff>3937000</xdr:colOff>
      <xdr:row>137</xdr:row>
      <xdr:rowOff>603250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2BFCF715-7B17-6636-585A-6454249A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62375" y="114428744"/>
          <a:ext cx="1571625" cy="1569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147</xdr:row>
      <xdr:rowOff>0</xdr:rowOff>
    </xdr:from>
    <xdr:to>
      <xdr:col>8</xdr:col>
      <xdr:colOff>1802000</xdr:colOff>
      <xdr:row>149</xdr:row>
      <xdr:rowOff>561750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D9EA946E-FE05-80EF-0E07-4FA88F95F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1375" y="106664125"/>
          <a:ext cx="1802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2540000</xdr:colOff>
      <xdr:row>158</xdr:row>
      <xdr:rowOff>129185</xdr:rowOff>
    </xdr:from>
    <xdr:to>
      <xdr:col>9</xdr:col>
      <xdr:colOff>95249</xdr:colOff>
      <xdr:row>161</xdr:row>
      <xdr:rowOff>238125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1DBDCA69-01E8-1F04-A396-83F3A1611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1375" y="114175185"/>
          <a:ext cx="1968500" cy="1966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170</xdr:row>
      <xdr:rowOff>285750</xdr:rowOff>
    </xdr:from>
    <xdr:to>
      <xdr:col>8</xdr:col>
      <xdr:colOff>1841500</xdr:colOff>
      <xdr:row>173</xdr:row>
      <xdr:rowOff>220259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BF872E65-76A4-C194-3CCD-D61B5CC25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49000" y="121189750"/>
          <a:ext cx="1793875" cy="179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1698625</xdr:colOff>
      <xdr:row>137</xdr:row>
      <xdr:rowOff>873125</xdr:rowOff>
    </xdr:from>
    <xdr:to>
      <xdr:col>8</xdr:col>
      <xdr:colOff>4230675</xdr:colOff>
      <xdr:row>141</xdr:row>
      <xdr:rowOff>354645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D7B26242-16B9-948F-4B33-6115F861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95625" y="115443000"/>
          <a:ext cx="2532050" cy="252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222249</xdr:colOff>
      <xdr:row>151</xdr:row>
      <xdr:rowOff>158749</xdr:rowOff>
    </xdr:from>
    <xdr:to>
      <xdr:col>8</xdr:col>
      <xdr:colOff>2524124</xdr:colOff>
      <xdr:row>154</xdr:row>
      <xdr:rowOff>600949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C8B242F1-A0B4-15A7-5396-04D0A32B0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23624" y="109870874"/>
          <a:ext cx="2301875" cy="229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2555874</xdr:colOff>
      <xdr:row>149</xdr:row>
      <xdr:rowOff>351012</xdr:rowOff>
    </xdr:from>
    <xdr:to>
      <xdr:col>9</xdr:col>
      <xdr:colOff>95248</xdr:colOff>
      <xdr:row>152</xdr:row>
      <xdr:rowOff>444095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6CA82709-6DFA-7597-6695-2117FEC8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57249" y="108824887"/>
          <a:ext cx="1952625" cy="1950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159</xdr:row>
      <xdr:rowOff>437640</xdr:rowOff>
    </xdr:from>
    <xdr:to>
      <xdr:col>8</xdr:col>
      <xdr:colOff>2603500</xdr:colOff>
      <xdr:row>163</xdr:row>
      <xdr:rowOff>561749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4807DDFB-DB4A-A59B-9DEC-15430840C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1375" y="115102765"/>
          <a:ext cx="2603500" cy="2600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158750</xdr:colOff>
      <xdr:row>173</xdr:row>
      <xdr:rowOff>460374</xdr:rowOff>
    </xdr:from>
    <xdr:to>
      <xdr:col>8</xdr:col>
      <xdr:colOff>2762250</xdr:colOff>
      <xdr:row>176</xdr:row>
      <xdr:rowOff>545874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33C54399-3B7A-63EC-59A5-74B13B8A9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955750" y="138715749"/>
          <a:ext cx="2603500" cy="19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1904999</xdr:colOff>
      <xdr:row>163</xdr:row>
      <xdr:rowOff>167571</xdr:rowOff>
    </xdr:from>
    <xdr:to>
      <xdr:col>8</xdr:col>
      <xdr:colOff>4333874</xdr:colOff>
      <xdr:row>167</xdr:row>
      <xdr:rowOff>117251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AE89EE8D-16AF-2C42-F7C2-81910518E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06374" y="117309196"/>
          <a:ext cx="2428875" cy="242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2159000</xdr:colOff>
      <xdr:row>154</xdr:row>
      <xdr:rowOff>508000</xdr:rowOff>
    </xdr:from>
    <xdr:to>
      <xdr:col>8</xdr:col>
      <xdr:colOff>3961000</xdr:colOff>
      <xdr:row>157</xdr:row>
      <xdr:rowOff>450625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D28F66CB-C9AB-BAAB-2F10-1730AE6F5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60375" y="112077500"/>
          <a:ext cx="1802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157</xdr:row>
      <xdr:rowOff>111125</xdr:rowOff>
    </xdr:from>
    <xdr:to>
      <xdr:col>8</xdr:col>
      <xdr:colOff>1944875</xdr:colOff>
      <xdr:row>160</xdr:row>
      <xdr:rowOff>53750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338A5239-3FCB-9C28-B584-B7864022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44250" y="113538000"/>
          <a:ext cx="1802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141</xdr:row>
      <xdr:rowOff>0</xdr:rowOff>
    </xdr:from>
    <xdr:to>
      <xdr:col>8</xdr:col>
      <xdr:colOff>1802000</xdr:colOff>
      <xdr:row>143</xdr:row>
      <xdr:rowOff>561750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DE07FE15-DFAF-02C5-149E-D1807CE1C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1375" y="103520875"/>
          <a:ext cx="1802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1984375</xdr:colOff>
      <xdr:row>168</xdr:row>
      <xdr:rowOff>31750</xdr:rowOff>
    </xdr:from>
    <xdr:to>
      <xdr:col>8</xdr:col>
      <xdr:colOff>3784019</xdr:colOff>
      <xdr:row>170</xdr:row>
      <xdr:rowOff>593500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34D02216-FB1D-BFCE-4A7F-1D89A753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85750" y="120269000"/>
          <a:ext cx="1799644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1730374</xdr:colOff>
      <xdr:row>62</xdr:row>
      <xdr:rowOff>539749</xdr:rowOff>
    </xdr:from>
    <xdr:to>
      <xdr:col>8</xdr:col>
      <xdr:colOff>4320587</xdr:colOff>
      <xdr:row>67</xdr:row>
      <xdr:rowOff>31749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3F5C098B-DFAF-E455-4535-2B003E413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31749" y="54578249"/>
          <a:ext cx="2590213" cy="258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1492250</xdr:colOff>
      <xdr:row>73</xdr:row>
      <xdr:rowOff>492124</xdr:rowOff>
    </xdr:from>
    <xdr:to>
      <xdr:col>8</xdr:col>
      <xdr:colOff>4304554</xdr:colOff>
      <xdr:row>78</xdr:row>
      <xdr:rowOff>205992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22A9F57B-9092-2B01-161F-A1205F740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93625" y="61340999"/>
          <a:ext cx="2812304" cy="2809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111125</xdr:colOff>
      <xdr:row>77</xdr:row>
      <xdr:rowOff>206374</xdr:rowOff>
    </xdr:from>
    <xdr:to>
      <xdr:col>8</xdr:col>
      <xdr:colOff>1970357</xdr:colOff>
      <xdr:row>80</xdr:row>
      <xdr:rowOff>206374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7D922437-E09E-A685-E098-6071F8CE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0" y="63531749"/>
          <a:ext cx="1859232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126999</xdr:colOff>
      <xdr:row>66</xdr:row>
      <xdr:rowOff>95250</xdr:rowOff>
    </xdr:from>
    <xdr:to>
      <xdr:col>8</xdr:col>
      <xdr:colOff>2270124</xdr:colOff>
      <xdr:row>69</xdr:row>
      <xdr:rowOff>378859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E0B022B5-CF97-188B-24F2-9802B706C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28374" y="56610250"/>
          <a:ext cx="2143125" cy="2140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2571750</xdr:colOff>
      <xdr:row>79</xdr:row>
      <xdr:rowOff>190500</xdr:rowOff>
    </xdr:from>
    <xdr:to>
      <xdr:col>8</xdr:col>
      <xdr:colOff>4372500</xdr:colOff>
      <xdr:row>82</xdr:row>
      <xdr:rowOff>133125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873A25D-F92D-4CD6-46B2-3C5063A58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93875" y="64992250"/>
          <a:ext cx="18007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80</xdr:row>
      <xdr:rowOff>222250</xdr:rowOff>
    </xdr:from>
    <xdr:to>
      <xdr:col>8</xdr:col>
      <xdr:colOff>1991250</xdr:colOff>
      <xdr:row>83</xdr:row>
      <xdr:rowOff>164875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E410E585-A92C-6872-EF35-31082FC72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12625" y="65643125"/>
          <a:ext cx="18007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82</xdr:row>
      <xdr:rowOff>375709</xdr:rowOff>
    </xdr:from>
    <xdr:to>
      <xdr:col>8</xdr:col>
      <xdr:colOff>1817634</xdr:colOff>
      <xdr:row>85</xdr:row>
      <xdr:rowOff>318334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2C7F7CEE-70FA-CD93-4C01-0D25108E0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59959" y="66479209"/>
          <a:ext cx="1807050" cy="178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1492250</xdr:colOff>
      <xdr:row>82</xdr:row>
      <xdr:rowOff>587374</xdr:rowOff>
    </xdr:from>
    <xdr:to>
      <xdr:col>9</xdr:col>
      <xdr:colOff>41735</xdr:colOff>
      <xdr:row>85</xdr:row>
      <xdr:rowOff>111124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3570B705-CE7F-0056-D3D5-F6A5DD277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114375" y="67246499"/>
          <a:ext cx="2962736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1317626</xdr:colOff>
      <xdr:row>86</xdr:row>
      <xdr:rowOff>492125</xdr:rowOff>
    </xdr:from>
    <xdr:to>
      <xdr:col>8</xdr:col>
      <xdr:colOff>3120293</xdr:colOff>
      <xdr:row>87</xdr:row>
      <xdr:rowOff>1069750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169058DA-1410-C3C1-CF8A-B42C232D4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39751" y="69627750"/>
          <a:ext cx="1802667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2778126</xdr:colOff>
      <xdr:row>86</xdr:row>
      <xdr:rowOff>508000</xdr:rowOff>
    </xdr:from>
    <xdr:to>
      <xdr:col>9</xdr:col>
      <xdr:colOff>164875</xdr:colOff>
      <xdr:row>87</xdr:row>
      <xdr:rowOff>1085625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B770B123-1D06-4FAF-AABD-868C607E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00251" y="69643625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86</xdr:row>
      <xdr:rowOff>359833</xdr:rowOff>
    </xdr:from>
    <xdr:to>
      <xdr:col>8</xdr:col>
      <xdr:colOff>1903545</xdr:colOff>
      <xdr:row>87</xdr:row>
      <xdr:rowOff>932166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257C4E5-AD5D-6FFC-03C3-6B88A1ACA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34584" y="68918666"/>
          <a:ext cx="1808294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2524126</xdr:colOff>
      <xdr:row>88</xdr:row>
      <xdr:rowOff>714375</xdr:rowOff>
    </xdr:from>
    <xdr:to>
      <xdr:col>8</xdr:col>
      <xdr:colOff>4327461</xdr:colOff>
      <xdr:row>90</xdr:row>
      <xdr:rowOff>196624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2F537BD-83B3-0E27-02EE-AA2CC517A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21126" y="72517000"/>
          <a:ext cx="1803335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222251</xdr:colOff>
      <xdr:row>87</xdr:row>
      <xdr:rowOff>1079500</xdr:rowOff>
    </xdr:from>
    <xdr:to>
      <xdr:col>8</xdr:col>
      <xdr:colOff>2025586</xdr:colOff>
      <xdr:row>89</xdr:row>
      <xdr:rowOff>276000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C5869FA7-3497-0489-F080-21BD96E79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44376" y="71437500"/>
          <a:ext cx="1803335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94</xdr:row>
      <xdr:rowOff>952500</xdr:rowOff>
    </xdr:from>
    <xdr:to>
      <xdr:col>8</xdr:col>
      <xdr:colOff>1990500</xdr:colOff>
      <xdr:row>96</xdr:row>
      <xdr:rowOff>212499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14F56682-DB7F-C2F4-07BC-B772D32A7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0" y="775493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2016125</xdr:colOff>
      <xdr:row>95</xdr:row>
      <xdr:rowOff>1000125</xdr:rowOff>
    </xdr:from>
    <xdr:to>
      <xdr:col>8</xdr:col>
      <xdr:colOff>3817125</xdr:colOff>
      <xdr:row>97</xdr:row>
      <xdr:rowOff>260125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72B3940E-7C86-F0D3-37C3-C7C3EAF83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3125" y="78867000"/>
          <a:ext cx="1801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2000250</xdr:colOff>
      <xdr:row>93</xdr:row>
      <xdr:rowOff>492125</xdr:rowOff>
    </xdr:from>
    <xdr:to>
      <xdr:col>8</xdr:col>
      <xdr:colOff>3800250</xdr:colOff>
      <xdr:row>95</xdr:row>
      <xdr:rowOff>403001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3185DFA1-5DE3-0BD6-359D-B7B3551C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0" y="764698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2333626</xdr:colOff>
      <xdr:row>97</xdr:row>
      <xdr:rowOff>730250</xdr:rowOff>
    </xdr:from>
    <xdr:to>
      <xdr:col>8</xdr:col>
      <xdr:colOff>4136293</xdr:colOff>
      <xdr:row>99</xdr:row>
      <xdr:rowOff>212500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BBBC7283-ABC6-E85C-8DF6-BEBA41A6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0626" y="81137125"/>
          <a:ext cx="1802667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127000</xdr:colOff>
      <xdr:row>96</xdr:row>
      <xdr:rowOff>1079500</xdr:rowOff>
    </xdr:from>
    <xdr:to>
      <xdr:col>8</xdr:col>
      <xdr:colOff>1932006</xdr:colOff>
      <xdr:row>98</xdr:row>
      <xdr:rowOff>450625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D1966253-93F2-2066-BF22-AE63DEC68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4000" y="80216375"/>
          <a:ext cx="1805006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444501</xdr:colOff>
      <xdr:row>102</xdr:row>
      <xdr:rowOff>873125</xdr:rowOff>
    </xdr:from>
    <xdr:to>
      <xdr:col>8</xdr:col>
      <xdr:colOff>2244352</xdr:colOff>
      <xdr:row>104</xdr:row>
      <xdr:rowOff>355374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A82A6BD5-51B4-A9AA-FB55-A8C2E2438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1" y="87074375"/>
          <a:ext cx="1799851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98</xdr:row>
      <xdr:rowOff>889000</xdr:rowOff>
    </xdr:from>
    <xdr:to>
      <xdr:col>8</xdr:col>
      <xdr:colOff>1804808</xdr:colOff>
      <xdr:row>100</xdr:row>
      <xdr:rowOff>371251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299387EB-F77B-281C-D92B-C8F13654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7000" y="82454750"/>
          <a:ext cx="180480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100</xdr:row>
      <xdr:rowOff>873125</xdr:rowOff>
    </xdr:from>
    <xdr:to>
      <xdr:col>8</xdr:col>
      <xdr:colOff>1946479</xdr:colOff>
      <xdr:row>102</xdr:row>
      <xdr:rowOff>355375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9651BE2F-7456-558D-8172-7889A6BD2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9875" y="84756625"/>
          <a:ext cx="1803604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2333625</xdr:colOff>
      <xdr:row>99</xdr:row>
      <xdr:rowOff>904875</xdr:rowOff>
    </xdr:from>
    <xdr:to>
      <xdr:col>8</xdr:col>
      <xdr:colOff>4137831</xdr:colOff>
      <xdr:row>101</xdr:row>
      <xdr:rowOff>387124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BC2488B8-7ABC-4880-9157-D9B8CC9BE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0625" y="83629500"/>
          <a:ext cx="1804206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2428875</xdr:colOff>
      <xdr:row>101</xdr:row>
      <xdr:rowOff>746125</xdr:rowOff>
    </xdr:from>
    <xdr:to>
      <xdr:col>8</xdr:col>
      <xdr:colOff>4293942</xdr:colOff>
      <xdr:row>103</xdr:row>
      <xdr:rowOff>228376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1B9119E8-C525-B264-CEB2-F94961232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5875" y="85788500"/>
          <a:ext cx="1865067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2381250</xdr:colOff>
      <xdr:row>103</xdr:row>
      <xdr:rowOff>746125</xdr:rowOff>
    </xdr:from>
    <xdr:to>
      <xdr:col>8</xdr:col>
      <xdr:colOff>4183050</xdr:colOff>
      <xdr:row>106</xdr:row>
      <xdr:rowOff>149000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BD40D5EF-AD8D-94A3-BD12-BAB9B2C9B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8250" y="88106250"/>
          <a:ext cx="18018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206375</xdr:colOff>
      <xdr:row>104</xdr:row>
      <xdr:rowOff>603250</xdr:rowOff>
    </xdr:from>
    <xdr:to>
      <xdr:col>8</xdr:col>
      <xdr:colOff>2007875</xdr:colOff>
      <xdr:row>107</xdr:row>
      <xdr:rowOff>545875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D5230661-3545-7AEC-F8E0-A6B22FB99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03375" y="89122250"/>
          <a:ext cx="18015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2301875</xdr:colOff>
      <xdr:row>105</xdr:row>
      <xdr:rowOff>508000</xdr:rowOff>
    </xdr:from>
    <xdr:to>
      <xdr:col>8</xdr:col>
      <xdr:colOff>4102625</xdr:colOff>
      <xdr:row>108</xdr:row>
      <xdr:rowOff>85500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347BC30F-0D2D-67B1-3B57-3CAB83173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98875" y="89646125"/>
          <a:ext cx="180075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174625</xdr:colOff>
      <xdr:row>107</xdr:row>
      <xdr:rowOff>396875</xdr:rowOff>
    </xdr:from>
    <xdr:to>
      <xdr:col>8</xdr:col>
      <xdr:colOff>1974625</xdr:colOff>
      <xdr:row>109</xdr:row>
      <xdr:rowOff>228376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36560327-B634-93DA-AC04-CEC3226D6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71625" y="90773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2555875</xdr:colOff>
      <xdr:row>108</xdr:row>
      <xdr:rowOff>587375</xdr:rowOff>
    </xdr:from>
    <xdr:to>
      <xdr:col>8</xdr:col>
      <xdr:colOff>4355019</xdr:colOff>
      <xdr:row>110</xdr:row>
      <xdr:rowOff>276000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E61AD7D8-4C02-21E6-3C81-D0BBA5A8B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52875" y="91948000"/>
          <a:ext cx="1799144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112</xdr:row>
      <xdr:rowOff>666750</xdr:rowOff>
    </xdr:from>
    <xdr:to>
      <xdr:col>8</xdr:col>
      <xdr:colOff>1896535</xdr:colOff>
      <xdr:row>114</xdr:row>
      <xdr:rowOff>212499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BCA1A57D-9FD1-D92F-81D7-D77CF2AC4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2250" y="96393000"/>
          <a:ext cx="1801285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2016125</xdr:colOff>
      <xdr:row>113</xdr:row>
      <xdr:rowOff>555625</xdr:rowOff>
    </xdr:from>
    <xdr:to>
      <xdr:col>8</xdr:col>
      <xdr:colOff>3817410</xdr:colOff>
      <xdr:row>115</xdr:row>
      <xdr:rowOff>101375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8FF07070-D55D-F730-5B70-6AB78D53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13125" y="97409000"/>
          <a:ext cx="1801285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2286000</xdr:colOff>
      <xdr:row>111</xdr:row>
      <xdr:rowOff>825500</xdr:rowOff>
    </xdr:from>
    <xdr:to>
      <xdr:col>8</xdr:col>
      <xdr:colOff>4086428</xdr:colOff>
      <xdr:row>113</xdr:row>
      <xdr:rowOff>371251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20DE5FCE-237E-BC2E-2EB4-3103855F4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83000" y="95424625"/>
          <a:ext cx="180042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110</xdr:row>
      <xdr:rowOff>984250</xdr:rowOff>
    </xdr:from>
    <xdr:to>
      <xdr:col>8</xdr:col>
      <xdr:colOff>1990500</xdr:colOff>
      <xdr:row>112</xdr:row>
      <xdr:rowOff>530000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ED0A4408-96B0-382B-E7F4-CCAB307B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87500" y="944562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174625</xdr:colOff>
      <xdr:row>114</xdr:row>
      <xdr:rowOff>714375</xdr:rowOff>
    </xdr:from>
    <xdr:to>
      <xdr:col>8</xdr:col>
      <xdr:colOff>1974072</xdr:colOff>
      <xdr:row>116</xdr:row>
      <xdr:rowOff>260126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A9C062C6-F2E7-6B9F-3986-45D781E61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71625" y="98694875"/>
          <a:ext cx="1799447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2079625</xdr:colOff>
      <xdr:row>115</xdr:row>
      <xdr:rowOff>984250</xdr:rowOff>
    </xdr:from>
    <xdr:to>
      <xdr:col>8</xdr:col>
      <xdr:colOff>3881383</xdr:colOff>
      <xdr:row>118</xdr:row>
      <xdr:rowOff>418875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866B65E4-CC4D-274C-FEC3-CC0B548A4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76625" y="100091875"/>
          <a:ext cx="180175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2428875</xdr:colOff>
      <xdr:row>130</xdr:row>
      <xdr:rowOff>555625</xdr:rowOff>
    </xdr:from>
    <xdr:to>
      <xdr:col>8</xdr:col>
      <xdr:colOff>4230633</xdr:colOff>
      <xdr:row>132</xdr:row>
      <xdr:rowOff>450625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622BC96A-2CBA-AEDE-B5A5-03A030B94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25875" y="110283625"/>
          <a:ext cx="1801758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63499</xdr:colOff>
      <xdr:row>118</xdr:row>
      <xdr:rowOff>301624</xdr:rowOff>
    </xdr:from>
    <xdr:to>
      <xdr:col>8</xdr:col>
      <xdr:colOff>3127375</xdr:colOff>
      <xdr:row>123</xdr:row>
      <xdr:rowOff>266813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CCA50264-D9FF-E817-807C-2B4CF4116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60499" y="101774624"/>
          <a:ext cx="3063876" cy="3060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238124</xdr:colOff>
      <xdr:row>127</xdr:row>
      <xdr:rowOff>8298</xdr:rowOff>
    </xdr:from>
    <xdr:to>
      <xdr:col>8</xdr:col>
      <xdr:colOff>2412999</xdr:colOff>
      <xdr:row>130</xdr:row>
      <xdr:rowOff>323625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CB094388-A99D-17F0-8D53-A9605817A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35124" y="107053423"/>
          <a:ext cx="2174875" cy="2172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1333499</xdr:colOff>
      <xdr:row>122</xdr:row>
      <xdr:rowOff>619124</xdr:rowOff>
    </xdr:from>
    <xdr:to>
      <xdr:col>8</xdr:col>
      <xdr:colOff>3923712</xdr:colOff>
      <xdr:row>127</xdr:row>
      <xdr:rowOff>111124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DDA0C08A-B57A-42D7-FEC5-C99CBB435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0499" y="104568624"/>
          <a:ext cx="2590213" cy="258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349250</xdr:colOff>
      <xdr:row>131</xdr:row>
      <xdr:rowOff>873125</xdr:rowOff>
    </xdr:from>
    <xdr:to>
      <xdr:col>8</xdr:col>
      <xdr:colOff>2151050</xdr:colOff>
      <xdr:row>133</xdr:row>
      <xdr:rowOff>101374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B41B5095-46AD-9103-ED72-352B783C2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46250" y="111220250"/>
          <a:ext cx="18018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158532</xdr:colOff>
      <xdr:row>136</xdr:row>
      <xdr:rowOff>142874</xdr:rowOff>
    </xdr:from>
    <xdr:to>
      <xdr:col>8</xdr:col>
      <xdr:colOff>2217014</xdr:colOff>
      <xdr:row>138</xdr:row>
      <xdr:rowOff>393894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70155888-3C97-E0C2-34EB-B1A7C4FD0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903639">
          <a:off x="26954388" y="114094768"/>
          <a:ext cx="2060769" cy="2058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428626</xdr:colOff>
      <xdr:row>91</xdr:row>
      <xdr:rowOff>132272</xdr:rowOff>
    </xdr:from>
    <xdr:to>
      <xdr:col>8</xdr:col>
      <xdr:colOff>2555875</xdr:colOff>
      <xdr:row>92</xdr:row>
      <xdr:rowOff>552951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1F2C0CB2-B41F-B906-FD2D-CF67E10AF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25626" y="75697272"/>
          <a:ext cx="2127249" cy="1039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698112</xdr:colOff>
      <xdr:row>90</xdr:row>
      <xdr:rowOff>175013</xdr:rowOff>
    </xdr:from>
    <xdr:to>
      <xdr:col>8</xdr:col>
      <xdr:colOff>3874388</xdr:colOff>
      <xdr:row>90</xdr:row>
      <xdr:rowOff>1255013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9C5BB7F3-362D-9085-7AEB-172185A1F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543250" y="73247250"/>
          <a:ext cx="1080000" cy="31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Long%20Paws\Invoices%20Issued\Master%20Sheet\Long%20Paws%20Invoice%20Master%20V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s"/>
      <sheetName val="Orders"/>
      <sheetName val="Invoice (main) (2)"/>
      <sheetName val="Xero import"/>
      <sheetName val="eWarehousing import (2)"/>
      <sheetName val="Variables Grid"/>
      <sheetName val="Statement"/>
      <sheetName val="Variables"/>
      <sheetName val="Summary"/>
      <sheetName val="U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15">
          <cell r="B115" t="str">
            <v>DPD</v>
          </cell>
        </row>
        <row r="116">
          <cell r="B116" t="str">
            <v>Parcelforce 24</v>
          </cell>
        </row>
        <row r="117">
          <cell r="B117" t="str">
            <v>Parcelforce 48</v>
          </cell>
        </row>
        <row r="118">
          <cell r="B118" t="str">
            <v>Parcelforce European Road</v>
          </cell>
        </row>
        <row r="119">
          <cell r="B119" t="str">
            <v>Parcelforce Saturday</v>
          </cell>
        </row>
        <row r="120">
          <cell r="B120" t="str">
            <v>Parcelforce 9AM</v>
          </cell>
        </row>
        <row r="121">
          <cell r="B121" t="str">
            <v>Parcelforce 10AM</v>
          </cell>
        </row>
        <row r="122">
          <cell r="B122" t="str">
            <v>Parcelforce AM (Noon)</v>
          </cell>
        </row>
        <row r="123">
          <cell r="B123" t="str">
            <v>Parcelforce Offshore</v>
          </cell>
        </row>
        <row r="124">
          <cell r="B124" t="str">
            <v>Parcelforce 24 Large</v>
          </cell>
        </row>
        <row r="125">
          <cell r="B125" t="str">
            <v>Parcelforce 48 Large</v>
          </cell>
        </row>
        <row r="126">
          <cell r="B126" t="str">
            <v>RM 24 Recorded Packet</v>
          </cell>
        </row>
        <row r="127">
          <cell r="B127" t="str">
            <v>RM 24 Packet</v>
          </cell>
        </row>
        <row r="128">
          <cell r="B128" t="str">
            <v>RM 48 Packet</v>
          </cell>
        </row>
        <row r="129">
          <cell r="B129" t="str">
            <v>RM 48 Recorded Packet</v>
          </cell>
        </row>
        <row r="130">
          <cell r="B130" t="str">
            <v>RM 24 (LL)</v>
          </cell>
        </row>
        <row r="131">
          <cell r="B131" t="str">
            <v>RM 24 (LL) Recorded</v>
          </cell>
        </row>
        <row r="132">
          <cell r="B132" t="str">
            <v>RM 48 (LL)</v>
          </cell>
        </row>
        <row r="133">
          <cell r="B133" t="str">
            <v>RM 48 (LL) Recorded</v>
          </cell>
        </row>
        <row r="134">
          <cell r="B134" t="str">
            <v>Special Delivery by 1PM - 5000</v>
          </cell>
        </row>
        <row r="135">
          <cell r="B135" t="str">
            <v>Special Delivery by 9AM - 1000</v>
          </cell>
        </row>
        <row r="136">
          <cell r="B136" t="str">
            <v>Royal Mail Tracked 24</v>
          </cell>
        </row>
        <row r="137">
          <cell r="B137" t="str">
            <v>Royal Mail Tracked 24 &amp; Signed</v>
          </cell>
        </row>
        <row r="138">
          <cell r="B138" t="str">
            <v>Royal Mail Tracked 48</v>
          </cell>
        </row>
        <row r="139">
          <cell r="B139" t="str">
            <v>Royal Mail Tracked 48 &amp; Signed</v>
          </cell>
        </row>
        <row r="140">
          <cell r="B140" t="str">
            <v>International Standard - Letter</v>
          </cell>
        </row>
        <row r="141">
          <cell r="B141" t="str">
            <v>International Standard - Large Letter</v>
          </cell>
        </row>
        <row r="142">
          <cell r="B142" t="str">
            <v>International Standard - Parcel</v>
          </cell>
        </row>
        <row r="143">
          <cell r="B143" t="str">
            <v>International Tracked - Letter</v>
          </cell>
        </row>
        <row r="144">
          <cell r="B144" t="str">
            <v>International Tracked - Large Letter</v>
          </cell>
        </row>
        <row r="145">
          <cell r="B145" t="str">
            <v>International Tracked - Parcel</v>
          </cell>
        </row>
        <row r="146">
          <cell r="B146" t="str">
            <v>International Signed For - Letter</v>
          </cell>
        </row>
        <row r="147">
          <cell r="B147" t="str">
            <v>International Signed For - Large Letter</v>
          </cell>
        </row>
        <row r="148">
          <cell r="B148" t="str">
            <v>International Signed For - Parcel</v>
          </cell>
        </row>
        <row r="149">
          <cell r="B149" t="str">
            <v>International Tracked and Signed - Letter</v>
          </cell>
        </row>
        <row r="150">
          <cell r="B150" t="str">
            <v>International Tracked and Signed - Large Letter</v>
          </cell>
        </row>
        <row r="151">
          <cell r="B151" t="str">
            <v>International Tracked and Signed - Parcel</v>
          </cell>
        </row>
        <row r="152">
          <cell r="B152" t="str">
            <v>UPS Standard</v>
          </cell>
        </row>
        <row r="153">
          <cell r="B153" t="str">
            <v>UPS Express</v>
          </cell>
        </row>
        <row r="154">
          <cell r="B154" t="str">
            <v>UPS Express Saver</v>
          </cell>
        </row>
        <row r="155">
          <cell r="B155" t="str">
            <v>UPS Express Plus</v>
          </cell>
        </row>
        <row r="156">
          <cell r="B156" t="str">
            <v>UPS Standard - Saturday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ongpaws.co.uk/collections/funk-the-dog/products/ftd-bandana-llama" TargetMode="External"/><Relationship Id="rId18" Type="http://schemas.openxmlformats.org/officeDocument/2006/relationships/hyperlink" Target="https://www.longpaws.co.uk/collections/funk-the-dog/products/ftd-bandana-cow-print" TargetMode="External"/><Relationship Id="rId26" Type="http://schemas.openxmlformats.org/officeDocument/2006/relationships/hyperlink" Target="https://www.longpaws.co.uk/products/ftd-lead-b-w-footballs?_pos=4&amp;_sid=d4d7f0f6b&amp;_ss=r" TargetMode="External"/><Relationship Id="rId39" Type="http://schemas.openxmlformats.org/officeDocument/2006/relationships/hyperlink" Target="https://www.longpaws.co.uk/pages/long-paws-starter-packs" TargetMode="External"/><Relationship Id="rId3" Type="http://schemas.openxmlformats.org/officeDocument/2006/relationships/hyperlink" Target="https://www.longpaws.co.uk/collections/funk-the-dog/products/ftd-collar-pink-camo" TargetMode="External"/><Relationship Id="rId21" Type="http://schemas.openxmlformats.org/officeDocument/2006/relationships/hyperlink" Target="https://www.longpaws.co.uk/collections/funk-the-dog/products/ftd-bandana-mustard-panda" TargetMode="External"/><Relationship Id="rId34" Type="http://schemas.openxmlformats.org/officeDocument/2006/relationships/hyperlink" Target="https://www.longpaws.co.uk/collections/funk-the-dog/products/ftd-bow-tie-goldblack-leopard" TargetMode="External"/><Relationship Id="rId42" Type="http://schemas.openxmlformats.org/officeDocument/2006/relationships/hyperlink" Target="https://www.longpaws.co.uk/collections/funk-the-dog/products/ftd-bow-tie-goldblack-leopard" TargetMode="External"/><Relationship Id="rId47" Type="http://schemas.openxmlformats.org/officeDocument/2006/relationships/hyperlink" Target="https://www.longpaws.co.uk/collections/football-world-cup/products/ftd-bandana-st-georges-heart" TargetMode="External"/><Relationship Id="rId50" Type="http://schemas.openxmlformats.org/officeDocument/2006/relationships/drawing" Target="../drawings/drawing1.xml"/><Relationship Id="rId7" Type="http://schemas.openxmlformats.org/officeDocument/2006/relationships/hyperlink" Target="https://www.longpaws.co.uk/collections/funk-the-dog/products/ftd-collar-blue-camo" TargetMode="External"/><Relationship Id="rId12" Type="http://schemas.openxmlformats.org/officeDocument/2006/relationships/hyperlink" Target="https://www.longpaws.co.uk/collections/funk-the-dog/products/ftd-bandana-llama" TargetMode="External"/><Relationship Id="rId17" Type="http://schemas.openxmlformats.org/officeDocument/2006/relationships/hyperlink" Target="https://www.longpaws.co.uk/collections/funk-the-dog/products/ftd-bandana-pink-leopard" TargetMode="External"/><Relationship Id="rId25" Type="http://schemas.openxmlformats.org/officeDocument/2006/relationships/hyperlink" Target="https://www.longpaws.co.uk/products/ftd-collar-b-w-footballs?_pos=1&amp;_sid=d4d7f0f6b&amp;_ss=r" TargetMode="External"/><Relationship Id="rId33" Type="http://schemas.openxmlformats.org/officeDocument/2006/relationships/hyperlink" Target="https://www.longpaws.co.uk/collections/funk-the-dog/products/ftd-bow-tie-goldblack-leopard" TargetMode="External"/><Relationship Id="rId38" Type="http://schemas.openxmlformats.org/officeDocument/2006/relationships/hyperlink" Target="https://www.longpaws.co.uk/products/ftd-bow-tie-paint-splodge-grey?_pos=2&amp;_sid=58f7d6b7c&amp;_ss=r" TargetMode="External"/><Relationship Id="rId46" Type="http://schemas.openxmlformats.org/officeDocument/2006/relationships/hyperlink" Target="https://www.longpaws.co.uk/collections/football-world-cup/products/ftd-bow-tie-st-georges-heart" TargetMode="External"/><Relationship Id="rId2" Type="http://schemas.openxmlformats.org/officeDocument/2006/relationships/hyperlink" Target="https://www.longpaws.co.uk/collections/funk-the-dog/products/ftd-collar-pink-camo" TargetMode="External"/><Relationship Id="rId16" Type="http://schemas.openxmlformats.org/officeDocument/2006/relationships/hyperlink" Target="https://www.longpaws.co.uk/collections/funk-the-dog/products/ftd-bandana-pink-leopard" TargetMode="External"/><Relationship Id="rId20" Type="http://schemas.openxmlformats.org/officeDocument/2006/relationships/hyperlink" Target="https://www.longpaws.co.uk/collections/funk-the-dog/products/ftd-bandana-cow-print" TargetMode="External"/><Relationship Id="rId29" Type="http://schemas.openxmlformats.org/officeDocument/2006/relationships/hyperlink" Target="https://www.longpaws.co.uk/products/ftd-bow-tie-llama?_pos=3&amp;_sid=7b270955d&amp;_ss=r" TargetMode="External"/><Relationship Id="rId41" Type="http://schemas.openxmlformats.org/officeDocument/2006/relationships/hyperlink" Target="https://www.longpaws.co.uk/pages/long-paws-starter-packs" TargetMode="External"/><Relationship Id="rId1" Type="http://schemas.openxmlformats.org/officeDocument/2006/relationships/hyperlink" Target="https://www.longpaws.co.uk/collections/funk-the-dog/products/ftd-collar-pink-camo" TargetMode="External"/><Relationship Id="rId6" Type="http://schemas.openxmlformats.org/officeDocument/2006/relationships/hyperlink" Target="https://www.longpaws.co.uk/collections/funk-the-dog/products/ftd-collar-blue-camo" TargetMode="External"/><Relationship Id="rId11" Type="http://schemas.openxmlformats.org/officeDocument/2006/relationships/hyperlink" Target="https://www.longpaws.co.uk/collections/funk-the-dog/products/ftd-bandana-leopard-green-gold" TargetMode="External"/><Relationship Id="rId24" Type="http://schemas.openxmlformats.org/officeDocument/2006/relationships/hyperlink" Target="https://www.longpaws.co.uk/collections/funk-the-dog/products/ftd-bow-tie-b-w-footballs" TargetMode="External"/><Relationship Id="rId32" Type="http://schemas.openxmlformats.org/officeDocument/2006/relationships/hyperlink" Target="https://www.longpaws.co.uk/collections/funk-the-dog/products/ftd-bow-tie-cow-print" TargetMode="External"/><Relationship Id="rId37" Type="http://schemas.openxmlformats.org/officeDocument/2006/relationships/hyperlink" Target="https://www.longpaws.co.uk/products/ftd-bow-tie-paint-splodge-grey?_pos=2&amp;_sid=58f7d6b7c&amp;_ss=r" TargetMode="External"/><Relationship Id="rId40" Type="http://schemas.openxmlformats.org/officeDocument/2006/relationships/hyperlink" Target="https://www.longpaws.co.uk/pages/long-paws-starter-packs" TargetMode="External"/><Relationship Id="rId45" Type="http://schemas.openxmlformats.org/officeDocument/2006/relationships/hyperlink" Target="https://www.longpaws.co.uk/products/ftd-bow-tie-paint-splodge-grey?_pos=2&amp;_sid=58f7d6b7c&amp;_ss=r" TargetMode="External"/><Relationship Id="rId5" Type="http://schemas.openxmlformats.org/officeDocument/2006/relationships/hyperlink" Target="https://www.longpaws.co.uk/collections/funk-the-dog/products/ftd-lead-blue-camo" TargetMode="External"/><Relationship Id="rId15" Type="http://schemas.openxmlformats.org/officeDocument/2006/relationships/hyperlink" Target="https://www.longpaws.co.uk/collections/funk-the-dog/products/ftd-bandana-pink-leopard" TargetMode="External"/><Relationship Id="rId23" Type="http://schemas.openxmlformats.org/officeDocument/2006/relationships/hyperlink" Target="https://www.longpaws.co.uk/collections/funk-the-dog/products/ftd-bandana-mustard-panda" TargetMode="External"/><Relationship Id="rId28" Type="http://schemas.openxmlformats.org/officeDocument/2006/relationships/hyperlink" Target="https://www.longpaws.co.uk/products/ftd-lead-llama?_pos=6&amp;_sid=7b270955d&amp;_ss=r" TargetMode="External"/><Relationship Id="rId36" Type="http://schemas.openxmlformats.org/officeDocument/2006/relationships/hyperlink" Target="https://www.longpaws.co.uk/products/ftd-bandana-paint-splodge-grey?_pos=4&amp;_sid=58f7d6b7c&amp;_ss=r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www.longpaws.co.uk/collections/funk-the-dog/products/ftd-bandana-leopard-green-gold" TargetMode="External"/><Relationship Id="rId19" Type="http://schemas.openxmlformats.org/officeDocument/2006/relationships/hyperlink" Target="https://www.longpaws.co.uk/collections/funk-the-dog/products/ftd-bandana-cow-print" TargetMode="External"/><Relationship Id="rId31" Type="http://schemas.openxmlformats.org/officeDocument/2006/relationships/hyperlink" Target="https://www.longpaws.co.uk/products/ftd-bow-tie-pink-leopard?_pos=3&amp;_sid=eb193ba6e&amp;_ss=r" TargetMode="External"/><Relationship Id="rId44" Type="http://schemas.openxmlformats.org/officeDocument/2006/relationships/hyperlink" Target="https://www.longpaws.co.uk/products/ftd-bow-tie-night-sky?_pos=6&amp;_sid=ecfdcfc04&amp;_ss=r" TargetMode="External"/><Relationship Id="rId4" Type="http://schemas.openxmlformats.org/officeDocument/2006/relationships/hyperlink" Target="https://www.longpaws.co.uk/collections/funk-the-dog/products/ftd-lead-pink-camo" TargetMode="External"/><Relationship Id="rId9" Type="http://schemas.openxmlformats.org/officeDocument/2006/relationships/hyperlink" Target="https://www.longpaws.co.uk/collections/funk-the-dog/products/ftd-bandana-leopard-green-gold" TargetMode="External"/><Relationship Id="rId14" Type="http://schemas.openxmlformats.org/officeDocument/2006/relationships/hyperlink" Target="https://www.longpaws.co.uk/collections/funk-the-dog/products/ftd-bandana-llama" TargetMode="External"/><Relationship Id="rId22" Type="http://schemas.openxmlformats.org/officeDocument/2006/relationships/hyperlink" Target="https://www.longpaws.co.uk/collections/funk-the-dog/products/ftd-bandana-mustard-panda" TargetMode="External"/><Relationship Id="rId27" Type="http://schemas.openxmlformats.org/officeDocument/2006/relationships/hyperlink" Target="https://www.longpaws.co.uk/products/ftd-poo-bag-pouch-b-w-footballs?_pos=10&amp;_sid=d4d7f0f6b&amp;_ss=r" TargetMode="External"/><Relationship Id="rId30" Type="http://schemas.openxmlformats.org/officeDocument/2006/relationships/hyperlink" Target="https://www.longpaws.co.uk/products/ftd-bow-tie-night-sky?_pos=6&amp;_sid=ecfdcfc04&amp;_ss=r" TargetMode="External"/><Relationship Id="rId35" Type="http://schemas.openxmlformats.org/officeDocument/2006/relationships/hyperlink" Target="https://www.longpaws.co.uk/collections/funk-the-dog/products/ftd-bow-tie-leopard-green-gold" TargetMode="External"/><Relationship Id="rId43" Type="http://schemas.openxmlformats.org/officeDocument/2006/relationships/hyperlink" Target="https://www.longpaws.co.uk/products/ftd-bow-tie-night-sky?_pos=6&amp;_sid=ecfdcfc04&amp;_ss=r" TargetMode="External"/><Relationship Id="rId48" Type="http://schemas.openxmlformats.org/officeDocument/2006/relationships/hyperlink" Target="https://www.longpaws.co.uk/collections/football-world-cup/products/ftd-poo-bag-pouch-st-georges-heart" TargetMode="External"/><Relationship Id="rId8" Type="http://schemas.openxmlformats.org/officeDocument/2006/relationships/hyperlink" Target="https://www.longpaws.co.uk/collections/funk-the-dog/products/ftd-collar-blue-cam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Z177"/>
  <sheetViews>
    <sheetView tabSelected="1" zoomScale="40" zoomScaleNormal="40" zoomScalePageLayoutView="75" workbookViewId="0">
      <pane xSplit="5" ySplit="2" topLeftCell="F3" activePane="bottomRight" state="frozen"/>
      <selection pane="topRight" activeCell="F1" sqref="F1"/>
      <selection pane="bottomLeft" activeCell="A2" sqref="A2"/>
      <selection pane="bottomRight" activeCell="K71" sqref="K71"/>
    </sheetView>
  </sheetViews>
  <sheetFormatPr defaultColWidth="10.625" defaultRowHeight="49.35" customHeight="1" x14ac:dyDescent="0.25"/>
  <cols>
    <col min="1" max="1" width="7.5" style="1" customWidth="1"/>
    <col min="2" max="2" width="48" style="1" customWidth="1"/>
    <col min="3" max="3" width="65.125" style="1" customWidth="1"/>
    <col min="4" max="4" width="48.5" style="1" customWidth="1"/>
    <col min="5" max="5" width="59.5" style="1" customWidth="1"/>
    <col min="6" max="6" width="16.5" style="1" customWidth="1"/>
    <col min="7" max="7" width="21.625" style="5" customWidth="1"/>
    <col min="8" max="8" width="28" style="5" bestFit="1" customWidth="1"/>
    <col min="9" max="9" width="57.875" style="5" customWidth="1"/>
    <col min="10" max="10" width="50.125" style="1" customWidth="1"/>
    <col min="11" max="11" width="50.125" style="22" customWidth="1"/>
    <col min="12" max="12" width="36.375" style="1" customWidth="1"/>
    <col min="13" max="13" width="11.875" style="1" bestFit="1" customWidth="1"/>
    <col min="14" max="14" width="13.5" style="1" bestFit="1" customWidth="1"/>
    <col min="15" max="17" width="11.5" style="1" bestFit="1" customWidth="1"/>
    <col min="18" max="18" width="26.125" style="1" bestFit="1" customWidth="1"/>
    <col min="19" max="20" width="11.5" style="1" bestFit="1" customWidth="1"/>
    <col min="21" max="21" width="18.125" style="1" bestFit="1" customWidth="1"/>
    <col min="22" max="22" width="16.5" style="1" bestFit="1" customWidth="1"/>
    <col min="23" max="23" width="19.875" style="1" bestFit="1" customWidth="1"/>
    <col min="24" max="16384" width="10.625" style="1"/>
  </cols>
  <sheetData>
    <row r="1" spans="1:23" ht="49.35" customHeight="1" x14ac:dyDescent="0.25">
      <c r="B1" s="31"/>
      <c r="M1" s="21" t="s">
        <v>111</v>
      </c>
      <c r="S1" s="20" t="s">
        <v>112</v>
      </c>
    </row>
    <row r="2" spans="1:23" s="8" customFormat="1" ht="131.25" x14ac:dyDescent="0.55000000000000004">
      <c r="A2" s="7">
        <v>1</v>
      </c>
      <c r="B2" s="10" t="s">
        <v>1</v>
      </c>
      <c r="C2" s="2" t="s">
        <v>2</v>
      </c>
      <c r="D2" s="2" t="s">
        <v>3</v>
      </c>
      <c r="E2" s="2" t="s">
        <v>98</v>
      </c>
      <c r="F2" s="2" t="s">
        <v>0</v>
      </c>
      <c r="G2" s="32" t="s">
        <v>100</v>
      </c>
      <c r="H2" s="32" t="s">
        <v>320</v>
      </c>
      <c r="I2" s="13"/>
      <c r="J2" s="8" t="s">
        <v>75</v>
      </c>
      <c r="K2" s="23" t="s">
        <v>120</v>
      </c>
      <c r="L2" s="8" t="s">
        <v>128</v>
      </c>
      <c r="M2" s="14" t="s">
        <v>101</v>
      </c>
      <c r="N2" s="14" t="s">
        <v>102</v>
      </c>
      <c r="O2" s="15" t="s">
        <v>103</v>
      </c>
      <c r="P2" s="15" t="s">
        <v>104</v>
      </c>
      <c r="Q2" s="15" t="s">
        <v>105</v>
      </c>
      <c r="R2" s="16" t="s">
        <v>106</v>
      </c>
      <c r="S2" s="14" t="s">
        <v>107</v>
      </c>
      <c r="T2" s="14" t="s">
        <v>108</v>
      </c>
      <c r="U2" s="17" t="s">
        <v>113</v>
      </c>
      <c r="V2" s="17" t="s">
        <v>109</v>
      </c>
      <c r="W2" s="17" t="s">
        <v>110</v>
      </c>
    </row>
    <row r="3" spans="1:23" ht="49.35" customHeight="1" x14ac:dyDescent="0.25">
      <c r="A3" s="6">
        <v>1</v>
      </c>
      <c r="B3" s="3" t="s">
        <v>8</v>
      </c>
      <c r="C3" s="3" t="s">
        <v>41</v>
      </c>
      <c r="D3" s="3" t="s">
        <v>21</v>
      </c>
      <c r="E3" s="3" t="s">
        <v>42</v>
      </c>
      <c r="F3" s="4">
        <v>160</v>
      </c>
      <c r="G3" s="12">
        <v>11.99</v>
      </c>
      <c r="H3" s="12">
        <f>SUM(F3*G3)</f>
        <v>1918.4</v>
      </c>
      <c r="I3" s="25"/>
      <c r="J3" s="9" t="s">
        <v>76</v>
      </c>
      <c r="K3" s="24" t="s">
        <v>114</v>
      </c>
      <c r="L3" s="24"/>
      <c r="M3" s="18">
        <v>120</v>
      </c>
      <c r="N3" s="18">
        <v>6.6</v>
      </c>
      <c r="O3" s="18">
        <v>40</v>
      </c>
      <c r="P3" s="18">
        <v>30</v>
      </c>
      <c r="Q3" s="18">
        <v>25</v>
      </c>
      <c r="R3" s="18">
        <f t="shared" ref="R3:R10" si="0">O3*P3*Q3/1000000</f>
        <v>0.03</v>
      </c>
      <c r="S3" s="19">
        <v>9</v>
      </c>
      <c r="T3" s="19">
        <f>ROUNDDOWN(180/Q3,0)</f>
        <v>7</v>
      </c>
      <c r="U3" s="19">
        <f t="shared" ref="U3:U10" si="1">M3*S3*T3</f>
        <v>7560</v>
      </c>
      <c r="V3" s="19">
        <f t="shared" ref="V3:V10" si="2">T3*Q3+18</f>
        <v>193</v>
      </c>
      <c r="W3" s="19">
        <f t="shared" ref="W3:W10" si="3">T3*S3*N3+15</f>
        <v>430.79999999999995</v>
      </c>
    </row>
    <row r="4" spans="1:23" ht="49.35" customHeight="1" x14ac:dyDescent="0.25">
      <c r="A4" s="6">
        <v>2</v>
      </c>
      <c r="B4" s="3" t="s">
        <v>8</v>
      </c>
      <c r="C4" s="3" t="s">
        <v>41</v>
      </c>
      <c r="D4" s="3" t="s">
        <v>20</v>
      </c>
      <c r="E4" s="3" t="s">
        <v>65</v>
      </c>
      <c r="F4" s="4">
        <v>270</v>
      </c>
      <c r="G4" s="12">
        <v>12.99</v>
      </c>
      <c r="H4" s="12">
        <f t="shared" ref="H4:H67" si="4">SUM(F4*G4)</f>
        <v>3507.3</v>
      </c>
      <c r="I4" s="25"/>
      <c r="J4" s="9" t="s">
        <v>76</v>
      </c>
      <c r="K4" s="24" t="s">
        <v>115</v>
      </c>
      <c r="L4" s="24"/>
      <c r="M4" s="18">
        <v>120</v>
      </c>
      <c r="N4" s="18">
        <v>6.8</v>
      </c>
      <c r="O4" s="18">
        <v>40</v>
      </c>
      <c r="P4" s="18">
        <v>30</v>
      </c>
      <c r="Q4" s="18">
        <v>30</v>
      </c>
      <c r="R4" s="18">
        <f t="shared" si="0"/>
        <v>3.5999999999999997E-2</v>
      </c>
      <c r="S4" s="19">
        <v>9</v>
      </c>
      <c r="T4" s="19">
        <f>180/Q4</f>
        <v>6</v>
      </c>
      <c r="U4" s="19">
        <f t="shared" si="1"/>
        <v>6480</v>
      </c>
      <c r="V4" s="19">
        <f t="shared" si="2"/>
        <v>198</v>
      </c>
      <c r="W4" s="19">
        <f t="shared" si="3"/>
        <v>382.2</v>
      </c>
    </row>
    <row r="5" spans="1:23" ht="49.35" customHeight="1" x14ac:dyDescent="0.25">
      <c r="A5" s="6">
        <v>3</v>
      </c>
      <c r="B5" s="3" t="s">
        <v>8</v>
      </c>
      <c r="C5" s="3" t="s">
        <v>41</v>
      </c>
      <c r="D5" s="3" t="s">
        <v>19</v>
      </c>
      <c r="E5" s="3" t="s">
        <v>63</v>
      </c>
      <c r="F5" s="4">
        <v>267</v>
      </c>
      <c r="G5" s="12">
        <v>13.99</v>
      </c>
      <c r="H5" s="12">
        <f t="shared" si="4"/>
        <v>3735.33</v>
      </c>
      <c r="I5" s="25"/>
      <c r="J5" s="9" t="s">
        <v>76</v>
      </c>
      <c r="K5" s="24" t="s">
        <v>115</v>
      </c>
      <c r="L5" s="24"/>
      <c r="M5" s="18">
        <v>120</v>
      </c>
      <c r="N5" s="18">
        <v>9.92</v>
      </c>
      <c r="O5" s="18">
        <v>40</v>
      </c>
      <c r="P5" s="18">
        <v>30</v>
      </c>
      <c r="Q5" s="18">
        <v>30</v>
      </c>
      <c r="R5" s="18">
        <f t="shared" si="0"/>
        <v>3.5999999999999997E-2</v>
      </c>
      <c r="S5" s="19">
        <v>9</v>
      </c>
      <c r="T5" s="19">
        <f>180/Q5</f>
        <v>6</v>
      </c>
      <c r="U5" s="19">
        <f t="shared" si="1"/>
        <v>6480</v>
      </c>
      <c r="V5" s="19">
        <f t="shared" si="2"/>
        <v>198</v>
      </c>
      <c r="W5" s="19">
        <f t="shared" si="3"/>
        <v>550.67999999999995</v>
      </c>
    </row>
    <row r="6" spans="1:23" ht="150.75" customHeight="1" x14ac:dyDescent="0.25">
      <c r="A6" s="6">
        <v>4</v>
      </c>
      <c r="B6" s="3" t="s">
        <v>7</v>
      </c>
      <c r="C6" s="3" t="s">
        <v>41</v>
      </c>
      <c r="D6" s="3" t="s">
        <v>12</v>
      </c>
      <c r="E6" s="3" t="s">
        <v>69</v>
      </c>
      <c r="F6" s="4">
        <v>537</v>
      </c>
      <c r="G6" s="12">
        <v>13.99</v>
      </c>
      <c r="H6" s="12">
        <f t="shared" si="4"/>
        <v>7512.63</v>
      </c>
      <c r="I6" s="25"/>
      <c r="J6" s="9" t="s">
        <v>77</v>
      </c>
      <c r="K6" s="24" t="s">
        <v>116</v>
      </c>
      <c r="L6" s="24" t="s">
        <v>132</v>
      </c>
      <c r="M6" s="18">
        <v>60</v>
      </c>
      <c r="N6" s="18">
        <v>6.74</v>
      </c>
      <c r="O6" s="18">
        <v>46</v>
      </c>
      <c r="P6" s="18">
        <v>27</v>
      </c>
      <c r="Q6" s="18">
        <v>26.5</v>
      </c>
      <c r="R6" s="19">
        <f t="shared" si="0"/>
        <v>3.2912999999999998E-2</v>
      </c>
      <c r="S6" s="19">
        <v>6</v>
      </c>
      <c r="T6" s="19">
        <f>ROUNDUP(180/Q6,0)</f>
        <v>7</v>
      </c>
      <c r="U6" s="19">
        <f t="shared" si="1"/>
        <v>2520</v>
      </c>
      <c r="V6" s="19">
        <f t="shared" si="2"/>
        <v>203.5</v>
      </c>
      <c r="W6" s="19">
        <f t="shared" si="3"/>
        <v>298.08</v>
      </c>
    </row>
    <row r="7" spans="1:23" ht="49.35" customHeight="1" x14ac:dyDescent="0.25">
      <c r="A7" s="6">
        <v>5</v>
      </c>
      <c r="B7" s="3" t="s">
        <v>8</v>
      </c>
      <c r="C7" s="3" t="s">
        <v>11</v>
      </c>
      <c r="D7" s="3" t="s">
        <v>21</v>
      </c>
      <c r="E7" s="3" t="s">
        <v>67</v>
      </c>
      <c r="F7" s="4">
        <v>333</v>
      </c>
      <c r="G7" s="12">
        <v>11.99</v>
      </c>
      <c r="H7" s="12">
        <f t="shared" si="4"/>
        <v>3992.67</v>
      </c>
      <c r="I7" s="25"/>
      <c r="J7" s="9" t="s">
        <v>79</v>
      </c>
      <c r="K7" s="24" t="s">
        <v>117</v>
      </c>
      <c r="L7" s="24"/>
      <c r="M7" s="18">
        <v>120</v>
      </c>
      <c r="N7" s="18">
        <v>6.6</v>
      </c>
      <c r="O7" s="18">
        <v>40</v>
      </c>
      <c r="P7" s="18">
        <v>30</v>
      </c>
      <c r="Q7" s="18">
        <v>25</v>
      </c>
      <c r="R7" s="18">
        <f t="shared" si="0"/>
        <v>0.03</v>
      </c>
      <c r="S7" s="19">
        <v>9</v>
      </c>
      <c r="T7" s="19">
        <f>ROUNDDOWN(180/Q7,0)</f>
        <v>7</v>
      </c>
      <c r="U7" s="19">
        <f t="shared" si="1"/>
        <v>7560</v>
      </c>
      <c r="V7" s="19">
        <f t="shared" si="2"/>
        <v>193</v>
      </c>
      <c r="W7" s="19">
        <f t="shared" si="3"/>
        <v>430.79999999999995</v>
      </c>
    </row>
    <row r="8" spans="1:23" ht="49.35" customHeight="1" x14ac:dyDescent="0.25">
      <c r="A8" s="6">
        <v>6</v>
      </c>
      <c r="B8" s="3" t="s">
        <v>8</v>
      </c>
      <c r="C8" s="3" t="s">
        <v>11</v>
      </c>
      <c r="D8" s="3" t="s">
        <v>20</v>
      </c>
      <c r="E8" s="3" t="s">
        <v>66</v>
      </c>
      <c r="F8" s="4">
        <v>296</v>
      </c>
      <c r="G8" s="12">
        <v>12.99</v>
      </c>
      <c r="H8" s="12">
        <f t="shared" si="4"/>
        <v>3845.04</v>
      </c>
      <c r="I8" s="25"/>
      <c r="J8" s="9" t="s">
        <v>79</v>
      </c>
      <c r="K8" s="24" t="s">
        <v>117</v>
      </c>
      <c r="L8" s="24"/>
      <c r="M8" s="18">
        <v>120</v>
      </c>
      <c r="N8" s="18">
        <v>6.8</v>
      </c>
      <c r="O8" s="18">
        <v>40</v>
      </c>
      <c r="P8" s="18">
        <v>30</v>
      </c>
      <c r="Q8" s="18">
        <v>30</v>
      </c>
      <c r="R8" s="18">
        <f t="shared" si="0"/>
        <v>3.5999999999999997E-2</v>
      </c>
      <c r="S8" s="19">
        <v>9</v>
      </c>
      <c r="T8" s="19">
        <f>180/Q8</f>
        <v>6</v>
      </c>
      <c r="U8" s="19">
        <f t="shared" si="1"/>
        <v>6480</v>
      </c>
      <c r="V8" s="19">
        <f t="shared" si="2"/>
        <v>198</v>
      </c>
      <c r="W8" s="19">
        <f t="shared" si="3"/>
        <v>382.2</v>
      </c>
    </row>
    <row r="9" spans="1:23" ht="49.35" customHeight="1" x14ac:dyDescent="0.25">
      <c r="A9" s="6">
        <v>7</v>
      </c>
      <c r="B9" s="3" t="s">
        <v>8</v>
      </c>
      <c r="C9" s="3" t="s">
        <v>11</v>
      </c>
      <c r="D9" s="3" t="s">
        <v>19</v>
      </c>
      <c r="E9" s="3" t="s">
        <v>68</v>
      </c>
      <c r="F9" s="4">
        <v>364</v>
      </c>
      <c r="G9" s="12">
        <v>13.99</v>
      </c>
      <c r="H9" s="12">
        <f t="shared" si="4"/>
        <v>5092.3599999999997</v>
      </c>
      <c r="I9" s="25"/>
      <c r="J9" s="9" t="s">
        <v>79</v>
      </c>
      <c r="K9" s="24" t="s">
        <v>118</v>
      </c>
      <c r="L9" s="24"/>
      <c r="M9" s="18">
        <v>120</v>
      </c>
      <c r="N9" s="18">
        <v>9.92</v>
      </c>
      <c r="O9" s="18">
        <v>40</v>
      </c>
      <c r="P9" s="18">
        <v>30</v>
      </c>
      <c r="Q9" s="18">
        <v>30</v>
      </c>
      <c r="R9" s="18">
        <f t="shared" si="0"/>
        <v>3.5999999999999997E-2</v>
      </c>
      <c r="S9" s="19">
        <v>9</v>
      </c>
      <c r="T9" s="19">
        <f>180/Q9</f>
        <v>6</v>
      </c>
      <c r="U9" s="19">
        <f t="shared" si="1"/>
        <v>6480</v>
      </c>
      <c r="V9" s="19">
        <f t="shared" si="2"/>
        <v>198</v>
      </c>
      <c r="W9" s="19">
        <f t="shared" si="3"/>
        <v>550.67999999999995</v>
      </c>
    </row>
    <row r="10" spans="1:23" ht="130.5" customHeight="1" x14ac:dyDescent="0.25">
      <c r="A10" s="6">
        <v>8</v>
      </c>
      <c r="B10" s="3" t="s">
        <v>7</v>
      </c>
      <c r="C10" s="3" t="s">
        <v>11</v>
      </c>
      <c r="D10" s="3" t="s">
        <v>12</v>
      </c>
      <c r="E10" s="3" t="s">
        <v>70</v>
      </c>
      <c r="F10" s="4">
        <v>516</v>
      </c>
      <c r="G10" s="12">
        <v>13.99</v>
      </c>
      <c r="H10" s="12">
        <f t="shared" si="4"/>
        <v>7218.84</v>
      </c>
      <c r="I10" s="25"/>
      <c r="J10" s="9" t="s">
        <v>78</v>
      </c>
      <c r="K10" s="24" t="s">
        <v>116</v>
      </c>
      <c r="L10" s="24" t="s">
        <v>132</v>
      </c>
      <c r="M10" s="18">
        <v>60</v>
      </c>
      <c r="N10" s="18">
        <v>6.74</v>
      </c>
      <c r="O10" s="18">
        <v>46</v>
      </c>
      <c r="P10" s="18">
        <v>27</v>
      </c>
      <c r="Q10" s="18">
        <v>26.5</v>
      </c>
      <c r="R10" s="19">
        <f t="shared" si="0"/>
        <v>3.2912999999999998E-2</v>
      </c>
      <c r="S10" s="19">
        <v>6</v>
      </c>
      <c r="T10" s="19">
        <f>ROUNDUP(180/Q10,0)</f>
        <v>7</v>
      </c>
      <c r="U10" s="19">
        <f t="shared" si="1"/>
        <v>2520</v>
      </c>
      <c r="V10" s="19">
        <f t="shared" si="2"/>
        <v>203.5</v>
      </c>
      <c r="W10" s="19">
        <f t="shared" si="3"/>
        <v>298.08</v>
      </c>
    </row>
    <row r="11" spans="1:23" ht="130.5" customHeight="1" x14ac:dyDescent="0.25">
      <c r="A11" s="6"/>
      <c r="B11" s="26" t="s">
        <v>7</v>
      </c>
      <c r="C11" s="26" t="s">
        <v>11</v>
      </c>
      <c r="D11" s="26" t="s">
        <v>13</v>
      </c>
      <c r="E11" s="26" t="s">
        <v>285</v>
      </c>
      <c r="F11" s="27">
        <v>3</v>
      </c>
      <c r="G11" s="12">
        <v>14.99</v>
      </c>
      <c r="H11" s="12">
        <f t="shared" si="4"/>
        <v>44.97</v>
      </c>
      <c r="J11" s="9"/>
      <c r="K11" s="24"/>
      <c r="L11" s="24"/>
      <c r="M11" s="18"/>
      <c r="N11" s="18"/>
      <c r="O11" s="18"/>
      <c r="P11" s="18"/>
      <c r="Q11" s="18"/>
      <c r="R11" s="19"/>
      <c r="S11" s="19"/>
      <c r="T11" s="19"/>
      <c r="U11" s="19"/>
      <c r="V11" s="19"/>
      <c r="W11" s="19"/>
    </row>
    <row r="12" spans="1:23" ht="46.5" x14ac:dyDescent="0.25">
      <c r="A12" s="6"/>
      <c r="B12" s="3"/>
      <c r="C12" s="3"/>
      <c r="D12" s="3"/>
      <c r="E12" s="3"/>
      <c r="F12" s="4"/>
      <c r="G12" s="12"/>
      <c r="H12" s="12">
        <f t="shared" si="4"/>
        <v>0</v>
      </c>
      <c r="I12" s="25"/>
      <c r="J12" s="9"/>
      <c r="K12" s="24"/>
      <c r="L12" s="24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1:23" ht="93.95" customHeight="1" x14ac:dyDescent="0.25">
      <c r="A13" s="6">
        <v>17</v>
      </c>
      <c r="B13" s="3" t="s">
        <v>10</v>
      </c>
      <c r="C13" s="33" t="s">
        <v>71</v>
      </c>
      <c r="D13" s="3" t="s">
        <v>15</v>
      </c>
      <c r="E13" s="3" t="s">
        <v>72</v>
      </c>
      <c r="F13" s="4">
        <v>16836</v>
      </c>
      <c r="G13" s="12">
        <v>5.99</v>
      </c>
      <c r="H13" s="12">
        <f t="shared" si="4"/>
        <v>100847.64</v>
      </c>
      <c r="I13" s="25"/>
      <c r="J13" s="11" t="s">
        <v>99</v>
      </c>
      <c r="K13" s="24" t="s">
        <v>130</v>
      </c>
      <c r="L13" s="24" t="s">
        <v>122</v>
      </c>
      <c r="M13" s="18">
        <v>276</v>
      </c>
      <c r="N13" s="18">
        <v>5.5450000000000008</v>
      </c>
      <c r="O13" s="18">
        <v>30.5</v>
      </c>
      <c r="P13" s="18">
        <v>55.5</v>
      </c>
      <c r="Q13" s="18">
        <v>26</v>
      </c>
      <c r="R13" s="19">
        <v>3.5999999999999997E-2</v>
      </c>
      <c r="S13" s="18">
        <v>6</v>
      </c>
      <c r="T13" s="18">
        <v>4</v>
      </c>
      <c r="U13" s="19">
        <f t="shared" ref="U13:U15" si="5">M13*S13*T13</f>
        <v>6624</v>
      </c>
      <c r="V13" s="19">
        <v>198</v>
      </c>
      <c r="W13" s="19">
        <v>403.8</v>
      </c>
    </row>
    <row r="14" spans="1:23" ht="93.95" customHeight="1" x14ac:dyDescent="0.25">
      <c r="A14" s="6">
        <v>18</v>
      </c>
      <c r="B14" s="3" t="s">
        <v>10</v>
      </c>
      <c r="C14" s="33" t="s">
        <v>71</v>
      </c>
      <c r="D14" s="3" t="s">
        <v>12</v>
      </c>
      <c r="E14" s="3" t="s">
        <v>74</v>
      </c>
      <c r="F14" s="4">
        <v>17220</v>
      </c>
      <c r="G14" s="12">
        <v>5.99</v>
      </c>
      <c r="H14" s="12">
        <f t="shared" si="4"/>
        <v>103147.8</v>
      </c>
      <c r="I14" s="25"/>
      <c r="J14" s="11" t="s">
        <v>99</v>
      </c>
      <c r="K14" s="24" t="s">
        <v>131</v>
      </c>
      <c r="L14" s="24" t="s">
        <v>123</v>
      </c>
      <c r="M14" s="18">
        <v>240</v>
      </c>
      <c r="N14" s="18">
        <v>9.625</v>
      </c>
      <c r="O14" s="18">
        <v>42.5</v>
      </c>
      <c r="P14" s="18">
        <v>53.5</v>
      </c>
      <c r="Q14" s="18">
        <v>32</v>
      </c>
      <c r="R14" s="19">
        <v>3.5999999999999997E-2</v>
      </c>
      <c r="S14" s="18">
        <v>4</v>
      </c>
      <c r="T14" s="18">
        <v>4</v>
      </c>
      <c r="U14" s="19">
        <f t="shared" si="5"/>
        <v>3840</v>
      </c>
      <c r="V14" s="19">
        <v>198</v>
      </c>
      <c r="W14" s="19">
        <v>403.8</v>
      </c>
    </row>
    <row r="15" spans="1:23" ht="93.95" customHeight="1" x14ac:dyDescent="0.25">
      <c r="A15" s="6">
        <v>19</v>
      </c>
      <c r="B15" s="3" t="s">
        <v>10</v>
      </c>
      <c r="C15" s="33" t="s">
        <v>71</v>
      </c>
      <c r="D15" s="3" t="s">
        <v>13</v>
      </c>
      <c r="E15" s="3" t="s">
        <v>73</v>
      </c>
      <c r="F15" s="4">
        <v>9504</v>
      </c>
      <c r="G15" s="12">
        <v>5.99</v>
      </c>
      <c r="H15" s="12">
        <f t="shared" si="4"/>
        <v>56928.959999999999</v>
      </c>
      <c r="I15" s="25"/>
      <c r="J15" s="11" t="s">
        <v>99</v>
      </c>
      <c r="K15" s="24" t="s">
        <v>129</v>
      </c>
      <c r="L15" s="24" t="s">
        <v>124</v>
      </c>
      <c r="M15" s="18">
        <v>96</v>
      </c>
      <c r="N15" s="18">
        <v>4.8250000000000011</v>
      </c>
      <c r="O15" s="18">
        <v>48.5</v>
      </c>
      <c r="P15" s="18">
        <v>47.5</v>
      </c>
      <c r="Q15" s="18">
        <v>18.5</v>
      </c>
      <c r="R15" s="19">
        <v>3.5999999999999997E-2</v>
      </c>
      <c r="S15" s="18">
        <v>4</v>
      </c>
      <c r="T15" s="18">
        <v>6</v>
      </c>
      <c r="U15" s="19">
        <f t="shared" si="5"/>
        <v>2304</v>
      </c>
      <c r="V15" s="19">
        <v>198</v>
      </c>
      <c r="W15" s="19">
        <v>403.8</v>
      </c>
    </row>
    <row r="16" spans="1:23" ht="49.35" customHeight="1" x14ac:dyDescent="0.25">
      <c r="A16" s="6">
        <v>22</v>
      </c>
      <c r="B16" s="3" t="s">
        <v>5</v>
      </c>
      <c r="C16" s="3" t="s">
        <v>17</v>
      </c>
      <c r="D16" s="3" t="s">
        <v>15</v>
      </c>
      <c r="E16" s="3" t="s">
        <v>31</v>
      </c>
      <c r="F16" s="4">
        <v>95</v>
      </c>
      <c r="G16" s="12">
        <v>5.99</v>
      </c>
      <c r="H16" s="12">
        <f t="shared" si="4"/>
        <v>569.05000000000007</v>
      </c>
      <c r="I16" s="25"/>
      <c r="J16" s="9" t="s">
        <v>94</v>
      </c>
      <c r="K16" s="24" t="s">
        <v>119</v>
      </c>
      <c r="L16" s="24"/>
      <c r="M16" s="18">
        <v>276</v>
      </c>
      <c r="N16" s="18">
        <v>5.5450000000000008</v>
      </c>
      <c r="O16" s="18">
        <v>30.5</v>
      </c>
      <c r="P16" s="18">
        <v>55.5</v>
      </c>
      <c r="Q16" s="18">
        <v>26</v>
      </c>
      <c r="R16" s="19">
        <v>3.5999999999999997E-2</v>
      </c>
      <c r="S16" s="18">
        <v>6</v>
      </c>
      <c r="T16" s="18">
        <v>4</v>
      </c>
      <c r="U16" s="19">
        <f t="shared" ref="U16" si="6">M16*S16*T16</f>
        <v>6624</v>
      </c>
      <c r="V16" s="19">
        <v>198</v>
      </c>
      <c r="W16" s="19">
        <v>403.8</v>
      </c>
    </row>
    <row r="17" spans="1:23" ht="49.35" customHeight="1" x14ac:dyDescent="0.25">
      <c r="A17" s="6">
        <v>23</v>
      </c>
      <c r="B17" s="3" t="s">
        <v>5</v>
      </c>
      <c r="C17" s="3" t="s">
        <v>17</v>
      </c>
      <c r="D17" s="3" t="s">
        <v>12</v>
      </c>
      <c r="E17" s="3" t="s">
        <v>29</v>
      </c>
      <c r="F17" s="4">
        <v>76</v>
      </c>
      <c r="G17" s="12">
        <v>5.99</v>
      </c>
      <c r="H17" s="12">
        <f t="shared" si="4"/>
        <v>455.24</v>
      </c>
      <c r="I17" s="25"/>
      <c r="J17" s="9" t="s">
        <v>94</v>
      </c>
      <c r="K17" s="24" t="s">
        <v>119</v>
      </c>
      <c r="L17" s="24"/>
      <c r="M17" s="18">
        <v>108</v>
      </c>
      <c r="N17" s="18">
        <v>2.79</v>
      </c>
      <c r="O17" s="18">
        <v>40</v>
      </c>
      <c r="P17" s="18">
        <v>30</v>
      </c>
      <c r="Q17" s="18">
        <v>20</v>
      </c>
      <c r="R17" s="19">
        <f t="shared" ref="R17:R27" si="7">O17*P17*Q17/1000000</f>
        <v>2.4E-2</v>
      </c>
      <c r="S17" s="18">
        <v>9</v>
      </c>
      <c r="T17" s="19">
        <f>180/Q17</f>
        <v>9</v>
      </c>
      <c r="U17" s="19">
        <f t="shared" ref="U17:U53" si="8">M17*S17*T17</f>
        <v>8748</v>
      </c>
      <c r="V17" s="19">
        <f t="shared" ref="V17:V27" si="9">T17*Q17+18</f>
        <v>198</v>
      </c>
      <c r="W17" s="19">
        <f t="shared" ref="W17:W27" si="10">T17*S17*N17+15</f>
        <v>240.99</v>
      </c>
    </row>
    <row r="18" spans="1:23" ht="49.35" customHeight="1" x14ac:dyDescent="0.25">
      <c r="A18" s="6">
        <v>23</v>
      </c>
      <c r="B18" s="3" t="s">
        <v>5</v>
      </c>
      <c r="C18" s="3" t="s">
        <v>17</v>
      </c>
      <c r="D18" s="3" t="s">
        <v>12</v>
      </c>
      <c r="E18" s="3" t="s">
        <v>145</v>
      </c>
      <c r="F18" s="4">
        <v>36</v>
      </c>
      <c r="G18" s="12">
        <v>5.99</v>
      </c>
      <c r="H18" s="12">
        <f t="shared" si="4"/>
        <v>215.64000000000001</v>
      </c>
      <c r="I18" s="25"/>
      <c r="J18" s="9" t="s">
        <v>94</v>
      </c>
      <c r="K18" s="24" t="s">
        <v>119</v>
      </c>
      <c r="L18" s="24"/>
      <c r="M18" s="18">
        <v>108</v>
      </c>
      <c r="N18" s="18">
        <v>2.79</v>
      </c>
      <c r="O18" s="18">
        <v>40</v>
      </c>
      <c r="P18" s="18">
        <v>30</v>
      </c>
      <c r="Q18" s="18">
        <v>20</v>
      </c>
      <c r="R18" s="19">
        <f t="shared" ref="R18" si="11">O18*P18*Q18/1000000</f>
        <v>2.4E-2</v>
      </c>
      <c r="S18" s="18">
        <v>9</v>
      </c>
      <c r="T18" s="19">
        <f>180/Q18</f>
        <v>9</v>
      </c>
      <c r="U18" s="19">
        <f t="shared" ref="U18" si="12">M18*S18*T18</f>
        <v>8748</v>
      </c>
      <c r="V18" s="19">
        <f t="shared" ref="V18" si="13">T18*Q18+18</f>
        <v>198</v>
      </c>
      <c r="W18" s="19">
        <f t="shared" ref="W18" si="14">T18*S18*N18+15</f>
        <v>240.99</v>
      </c>
    </row>
    <row r="19" spans="1:23" ht="129.75" customHeight="1" x14ac:dyDescent="0.25">
      <c r="A19" s="6"/>
      <c r="B19" s="3"/>
      <c r="C19" s="3"/>
      <c r="D19" s="3"/>
      <c r="E19" s="3"/>
      <c r="F19" s="4"/>
      <c r="G19" s="12"/>
      <c r="H19" s="12">
        <f t="shared" si="4"/>
        <v>0</v>
      </c>
      <c r="I19" s="25"/>
      <c r="J19" s="9"/>
      <c r="K19" s="24"/>
      <c r="L19" s="24"/>
      <c r="M19" s="18"/>
      <c r="N19" s="18"/>
      <c r="O19" s="18"/>
      <c r="P19" s="18"/>
      <c r="Q19" s="18"/>
      <c r="R19" s="18"/>
      <c r="S19" s="18"/>
      <c r="T19" s="19"/>
      <c r="U19" s="19"/>
      <c r="V19" s="19"/>
      <c r="W19" s="19"/>
    </row>
    <row r="20" spans="1:23" ht="75.75" customHeight="1" x14ac:dyDescent="0.25">
      <c r="A20" s="6">
        <v>27</v>
      </c>
      <c r="B20" s="3" t="s">
        <v>4</v>
      </c>
      <c r="C20" s="3" t="s">
        <v>24</v>
      </c>
      <c r="D20" s="3" t="s">
        <v>12</v>
      </c>
      <c r="E20" s="3" t="s">
        <v>58</v>
      </c>
      <c r="F20" s="4">
        <v>209</v>
      </c>
      <c r="G20" s="12">
        <v>9.4499999999999993</v>
      </c>
      <c r="H20" s="12">
        <f t="shared" si="4"/>
        <v>1975.05</v>
      </c>
      <c r="I20" s="25"/>
      <c r="J20" s="9" t="s">
        <v>96</v>
      </c>
      <c r="K20" s="24" t="s">
        <v>126</v>
      </c>
      <c r="L20" s="24"/>
      <c r="M20" s="18">
        <v>60</v>
      </c>
      <c r="N20" s="18">
        <v>2.4</v>
      </c>
      <c r="O20" s="18">
        <v>32</v>
      </c>
      <c r="P20" s="18">
        <v>26</v>
      </c>
      <c r="Q20" s="18">
        <v>21</v>
      </c>
      <c r="R20" s="19">
        <f t="shared" si="7"/>
        <v>1.7472000000000001E-2</v>
      </c>
      <c r="S20" s="18">
        <v>9</v>
      </c>
      <c r="T20" s="19">
        <f>ROUNDUP(180/Q20,0)</f>
        <v>9</v>
      </c>
      <c r="U20" s="19">
        <f t="shared" si="8"/>
        <v>4860</v>
      </c>
      <c r="V20" s="19">
        <f t="shared" si="9"/>
        <v>207</v>
      </c>
      <c r="W20" s="19">
        <f t="shared" si="10"/>
        <v>209.4</v>
      </c>
    </row>
    <row r="21" spans="1:23" ht="75.75" customHeight="1" x14ac:dyDescent="0.25">
      <c r="A21" s="6">
        <v>28</v>
      </c>
      <c r="B21" s="3" t="s">
        <v>5</v>
      </c>
      <c r="C21" s="3" t="s">
        <v>24</v>
      </c>
      <c r="D21" s="3" t="s">
        <v>15</v>
      </c>
      <c r="E21" s="3" t="s">
        <v>30</v>
      </c>
      <c r="F21" s="4">
        <v>86</v>
      </c>
      <c r="G21" s="12">
        <v>5.99</v>
      </c>
      <c r="H21" s="12">
        <f t="shared" si="4"/>
        <v>515.14</v>
      </c>
      <c r="I21" s="25"/>
      <c r="J21" s="9" t="s">
        <v>97</v>
      </c>
      <c r="K21" s="24" t="s">
        <v>114</v>
      </c>
      <c r="L21" s="24"/>
      <c r="M21" s="18">
        <v>98</v>
      </c>
      <c r="N21" s="18">
        <v>1.53</v>
      </c>
      <c r="O21" s="18">
        <v>31</v>
      </c>
      <c r="P21" s="18">
        <v>26</v>
      </c>
      <c r="Q21" s="18">
        <v>20</v>
      </c>
      <c r="R21" s="19">
        <f t="shared" si="7"/>
        <v>1.6119999999999999E-2</v>
      </c>
      <c r="S21" s="18">
        <v>12</v>
      </c>
      <c r="T21" s="19">
        <f>180/Q21</f>
        <v>9</v>
      </c>
      <c r="U21" s="19">
        <f t="shared" si="8"/>
        <v>10584</v>
      </c>
      <c r="V21" s="19">
        <f t="shared" si="9"/>
        <v>198</v>
      </c>
      <c r="W21" s="19">
        <f t="shared" si="10"/>
        <v>180.24</v>
      </c>
    </row>
    <row r="22" spans="1:23" ht="75.75" customHeight="1" x14ac:dyDescent="0.25">
      <c r="A22" s="6">
        <v>29</v>
      </c>
      <c r="B22" s="3" t="s">
        <v>5</v>
      </c>
      <c r="C22" s="3" t="s">
        <v>24</v>
      </c>
      <c r="D22" s="3" t="s">
        <v>12</v>
      </c>
      <c r="E22" s="3" t="s">
        <v>64</v>
      </c>
      <c r="F22" s="4">
        <v>281</v>
      </c>
      <c r="G22" s="12">
        <v>5.99</v>
      </c>
      <c r="H22" s="12">
        <f t="shared" si="4"/>
        <v>1683.19</v>
      </c>
      <c r="I22" s="25"/>
      <c r="J22" s="9" t="s">
        <v>97</v>
      </c>
      <c r="K22" s="24" t="s">
        <v>117</v>
      </c>
      <c r="L22" s="24"/>
      <c r="M22" s="18">
        <v>108</v>
      </c>
      <c r="N22" s="18">
        <v>2.79</v>
      </c>
      <c r="O22" s="18">
        <v>40</v>
      </c>
      <c r="P22" s="18">
        <v>30</v>
      </c>
      <c r="Q22" s="18">
        <v>20</v>
      </c>
      <c r="R22" s="19">
        <f t="shared" ref="R22" si="15">O22*P22*Q22/1000000</f>
        <v>2.4E-2</v>
      </c>
      <c r="S22" s="18">
        <v>9</v>
      </c>
      <c r="T22" s="19">
        <f>180/Q22</f>
        <v>9</v>
      </c>
      <c r="U22" s="19">
        <f t="shared" ref="U22" si="16">M22*S22*T22</f>
        <v>8748</v>
      </c>
      <c r="V22" s="19">
        <f t="shared" ref="V22" si="17">T22*Q22+18</f>
        <v>198</v>
      </c>
      <c r="W22" s="19">
        <f t="shared" ref="W22" si="18">T22*S22*N22+15</f>
        <v>240.99</v>
      </c>
    </row>
    <row r="23" spans="1:23" ht="49.35" customHeight="1" x14ac:dyDescent="0.25">
      <c r="A23" s="6">
        <v>29</v>
      </c>
      <c r="B23" s="3" t="s">
        <v>5</v>
      </c>
      <c r="C23" s="3" t="s">
        <v>24</v>
      </c>
      <c r="D23" s="3" t="s">
        <v>13</v>
      </c>
      <c r="E23" s="3" t="s">
        <v>144</v>
      </c>
      <c r="F23" s="4">
        <v>29</v>
      </c>
      <c r="G23" s="12">
        <v>5.99</v>
      </c>
      <c r="H23" s="12">
        <f t="shared" si="4"/>
        <v>173.71</v>
      </c>
      <c r="I23" s="25"/>
      <c r="J23" s="9" t="s">
        <v>97</v>
      </c>
      <c r="K23" s="24" t="s">
        <v>117</v>
      </c>
      <c r="L23" s="24"/>
      <c r="M23" s="18">
        <v>108</v>
      </c>
      <c r="N23" s="18">
        <v>2.79</v>
      </c>
      <c r="O23" s="18">
        <v>40</v>
      </c>
      <c r="P23" s="18">
        <v>30</v>
      </c>
      <c r="Q23" s="18">
        <v>20</v>
      </c>
      <c r="R23" s="19">
        <f t="shared" si="7"/>
        <v>2.4E-2</v>
      </c>
      <c r="S23" s="18">
        <v>9</v>
      </c>
      <c r="T23" s="19">
        <f>180/Q23</f>
        <v>9</v>
      </c>
      <c r="U23" s="19">
        <f t="shared" si="8"/>
        <v>8748</v>
      </c>
      <c r="V23" s="19">
        <f t="shared" si="9"/>
        <v>198</v>
      </c>
      <c r="W23" s="19">
        <f t="shared" si="10"/>
        <v>240.99</v>
      </c>
    </row>
    <row r="24" spans="1:23" ht="49.35" customHeight="1" x14ac:dyDescent="0.25">
      <c r="A24" s="6">
        <v>31</v>
      </c>
      <c r="B24" s="3" t="s">
        <v>4</v>
      </c>
      <c r="C24" s="3" t="s">
        <v>22</v>
      </c>
      <c r="D24" s="3" t="s">
        <v>15</v>
      </c>
      <c r="E24" s="3" t="s">
        <v>56</v>
      </c>
      <c r="F24" s="4">
        <v>216</v>
      </c>
      <c r="G24" s="12">
        <v>8.99</v>
      </c>
      <c r="H24" s="12">
        <f t="shared" si="4"/>
        <v>1941.8400000000001</v>
      </c>
      <c r="I24" s="25"/>
      <c r="J24" s="9" t="s">
        <v>80</v>
      </c>
      <c r="K24" s="24" t="s">
        <v>126</v>
      </c>
      <c r="L24" s="24"/>
      <c r="M24" s="18">
        <v>60</v>
      </c>
      <c r="N24" s="18">
        <v>2.4</v>
      </c>
      <c r="O24" s="18">
        <v>32</v>
      </c>
      <c r="P24" s="18">
        <v>26</v>
      </c>
      <c r="Q24" s="18">
        <v>21</v>
      </c>
      <c r="R24" s="19">
        <f t="shared" si="7"/>
        <v>1.7472000000000001E-2</v>
      </c>
      <c r="S24" s="18">
        <v>9</v>
      </c>
      <c r="T24" s="19">
        <f>ROUNDUP(180/Q24,0)</f>
        <v>9</v>
      </c>
      <c r="U24" s="19">
        <f t="shared" si="8"/>
        <v>4860</v>
      </c>
      <c r="V24" s="19">
        <f t="shared" si="9"/>
        <v>207</v>
      </c>
      <c r="W24" s="19">
        <f t="shared" si="10"/>
        <v>209.4</v>
      </c>
    </row>
    <row r="25" spans="1:23" ht="49.35" customHeight="1" x14ac:dyDescent="0.25">
      <c r="A25" s="6">
        <v>32</v>
      </c>
      <c r="B25" s="3" t="s">
        <v>4</v>
      </c>
      <c r="C25" s="3" t="s">
        <v>22</v>
      </c>
      <c r="D25" s="3" t="s">
        <v>12</v>
      </c>
      <c r="E25" s="3" t="s">
        <v>40</v>
      </c>
      <c r="F25" s="4">
        <v>181</v>
      </c>
      <c r="G25" s="12">
        <v>9.4499999999999993</v>
      </c>
      <c r="H25" s="12">
        <f t="shared" si="4"/>
        <v>1710.4499999999998</v>
      </c>
      <c r="I25" s="25"/>
      <c r="J25" s="9" t="s">
        <v>80</v>
      </c>
      <c r="K25" s="24" t="s">
        <v>117</v>
      </c>
      <c r="L25" s="24"/>
      <c r="M25" s="18">
        <v>60</v>
      </c>
      <c r="N25" s="18">
        <v>2.4</v>
      </c>
      <c r="O25" s="18">
        <v>32</v>
      </c>
      <c r="P25" s="18">
        <v>26</v>
      </c>
      <c r="Q25" s="18">
        <v>21</v>
      </c>
      <c r="R25" s="19">
        <f t="shared" si="7"/>
        <v>1.7472000000000001E-2</v>
      </c>
      <c r="S25" s="18">
        <v>9</v>
      </c>
      <c r="T25" s="19">
        <f>ROUNDUP(180/Q25,0)</f>
        <v>9</v>
      </c>
      <c r="U25" s="19">
        <f t="shared" si="8"/>
        <v>4860</v>
      </c>
      <c r="V25" s="19">
        <f t="shared" si="9"/>
        <v>207</v>
      </c>
      <c r="W25" s="19">
        <f t="shared" si="10"/>
        <v>209.4</v>
      </c>
    </row>
    <row r="26" spans="1:23" ht="126.75" customHeight="1" x14ac:dyDescent="0.25">
      <c r="A26" s="6">
        <v>33</v>
      </c>
      <c r="B26" s="3" t="s">
        <v>4</v>
      </c>
      <c r="C26" s="3" t="s">
        <v>22</v>
      </c>
      <c r="D26" s="3" t="s">
        <v>13</v>
      </c>
      <c r="E26" s="3" t="s">
        <v>57</v>
      </c>
      <c r="F26" s="4">
        <v>216</v>
      </c>
      <c r="G26" s="12">
        <v>9.99</v>
      </c>
      <c r="H26" s="12">
        <f t="shared" si="4"/>
        <v>2157.84</v>
      </c>
      <c r="I26" s="25"/>
      <c r="J26" s="9" t="s">
        <v>80</v>
      </c>
      <c r="K26" s="24" t="s">
        <v>126</v>
      </c>
      <c r="L26" s="24"/>
      <c r="M26" s="18">
        <v>60</v>
      </c>
      <c r="N26" s="18">
        <v>2.4</v>
      </c>
      <c r="O26" s="18">
        <v>32</v>
      </c>
      <c r="P26" s="18">
        <v>26</v>
      </c>
      <c r="Q26" s="18">
        <v>21</v>
      </c>
      <c r="R26" s="19">
        <f t="shared" si="7"/>
        <v>1.7472000000000001E-2</v>
      </c>
      <c r="S26" s="18">
        <v>9</v>
      </c>
      <c r="T26" s="19">
        <f>ROUNDUP(180/Q26,0)</f>
        <v>9</v>
      </c>
      <c r="U26" s="19">
        <f t="shared" si="8"/>
        <v>4860</v>
      </c>
      <c r="V26" s="19">
        <f t="shared" si="9"/>
        <v>207</v>
      </c>
      <c r="W26" s="19">
        <f t="shared" si="10"/>
        <v>209.4</v>
      </c>
    </row>
    <row r="27" spans="1:23" ht="49.35" customHeight="1" x14ac:dyDescent="0.25">
      <c r="A27" s="6">
        <v>34</v>
      </c>
      <c r="B27" s="3" t="s">
        <v>5</v>
      </c>
      <c r="C27" s="3" t="s">
        <v>22</v>
      </c>
      <c r="D27" s="3" t="s">
        <v>12</v>
      </c>
      <c r="E27" s="3" t="s">
        <v>37</v>
      </c>
      <c r="F27" s="4">
        <v>140</v>
      </c>
      <c r="G27" s="12">
        <v>5.99</v>
      </c>
      <c r="H27" s="12">
        <f t="shared" si="4"/>
        <v>838.6</v>
      </c>
      <c r="I27" s="25"/>
      <c r="J27" s="9" t="s">
        <v>95</v>
      </c>
      <c r="K27" s="24" t="s">
        <v>119</v>
      </c>
      <c r="L27" s="24"/>
      <c r="M27" s="18">
        <v>108</v>
      </c>
      <c r="N27" s="18">
        <v>2.79</v>
      </c>
      <c r="O27" s="18">
        <v>40</v>
      </c>
      <c r="P27" s="18">
        <v>30</v>
      </c>
      <c r="Q27" s="18">
        <v>20</v>
      </c>
      <c r="R27" s="19">
        <f t="shared" si="7"/>
        <v>2.4E-2</v>
      </c>
      <c r="S27" s="18">
        <v>9</v>
      </c>
      <c r="T27" s="19">
        <f>180/Q27</f>
        <v>9</v>
      </c>
      <c r="U27" s="19">
        <f t="shared" si="8"/>
        <v>8748</v>
      </c>
      <c r="V27" s="19">
        <f t="shared" si="9"/>
        <v>198</v>
      </c>
      <c r="W27" s="19">
        <f t="shared" si="10"/>
        <v>240.99</v>
      </c>
    </row>
    <row r="28" spans="1:23" ht="102.75" customHeight="1" x14ac:dyDescent="0.25">
      <c r="A28" s="6">
        <v>43</v>
      </c>
      <c r="B28" s="3" t="s">
        <v>7</v>
      </c>
      <c r="C28" s="3" t="s">
        <v>33</v>
      </c>
      <c r="D28" s="3" t="s">
        <v>12</v>
      </c>
      <c r="E28" s="3" t="s">
        <v>51</v>
      </c>
      <c r="F28" s="4">
        <v>198</v>
      </c>
      <c r="G28" s="12">
        <v>13.99</v>
      </c>
      <c r="H28" s="12">
        <f t="shared" si="4"/>
        <v>2770.02</v>
      </c>
      <c r="I28" s="25"/>
      <c r="J28" s="9" t="s">
        <v>89</v>
      </c>
      <c r="K28" s="24" t="s">
        <v>126</v>
      </c>
      <c r="L28" s="24" t="s">
        <v>133</v>
      </c>
      <c r="M28" s="18">
        <v>60</v>
      </c>
      <c r="N28" s="18">
        <v>6.74</v>
      </c>
      <c r="O28" s="18">
        <v>46</v>
      </c>
      <c r="P28" s="18">
        <v>27</v>
      </c>
      <c r="Q28" s="18">
        <v>26.5</v>
      </c>
      <c r="R28" s="19">
        <f t="shared" ref="R28:R49" si="19">O28*P28*Q28/1000000</f>
        <v>3.2912999999999998E-2</v>
      </c>
      <c r="S28" s="19">
        <v>6</v>
      </c>
      <c r="T28" s="19">
        <f>ROUNDUP(180/Q28,0)</f>
        <v>7</v>
      </c>
      <c r="U28" s="19">
        <f t="shared" si="8"/>
        <v>2520</v>
      </c>
      <c r="V28" s="19">
        <f t="shared" ref="V28:V49" si="20">T28*Q28+18</f>
        <v>203.5</v>
      </c>
      <c r="W28" s="19">
        <f t="shared" ref="W28:W49" si="21">T28*S28*N28+15</f>
        <v>298.08</v>
      </c>
    </row>
    <row r="29" spans="1:23" ht="49.35" customHeight="1" x14ac:dyDescent="0.25">
      <c r="A29" s="6"/>
      <c r="B29" s="3"/>
      <c r="C29" s="3"/>
      <c r="D29" s="3"/>
      <c r="E29" s="3"/>
      <c r="F29" s="4"/>
      <c r="G29" s="12"/>
      <c r="H29" s="12">
        <f t="shared" si="4"/>
        <v>0</v>
      </c>
      <c r="I29" s="25"/>
      <c r="J29" s="9"/>
      <c r="K29" s="24"/>
      <c r="L29" s="24"/>
      <c r="M29" s="18"/>
      <c r="N29" s="18"/>
      <c r="O29" s="18"/>
      <c r="P29" s="18"/>
      <c r="Q29" s="18"/>
      <c r="R29" s="18"/>
      <c r="S29" s="18"/>
      <c r="T29" s="19"/>
      <c r="U29" s="19"/>
      <c r="V29" s="19"/>
      <c r="W29" s="19"/>
    </row>
    <row r="30" spans="1:23" ht="49.35" customHeight="1" x14ac:dyDescent="0.25">
      <c r="A30" s="6">
        <v>45</v>
      </c>
      <c r="B30" s="3" t="s">
        <v>4</v>
      </c>
      <c r="C30" s="3" t="s">
        <v>33</v>
      </c>
      <c r="D30" s="3" t="s">
        <v>15</v>
      </c>
      <c r="E30" s="3" t="s">
        <v>34</v>
      </c>
      <c r="F30" s="4">
        <v>119</v>
      </c>
      <c r="G30" s="12">
        <v>8.99</v>
      </c>
      <c r="H30" s="12">
        <f t="shared" si="4"/>
        <v>1069.81</v>
      </c>
      <c r="I30" s="25"/>
      <c r="J30" s="9" t="s">
        <v>81</v>
      </c>
      <c r="K30" s="24" t="s">
        <v>125</v>
      </c>
      <c r="L30" s="24"/>
      <c r="M30" s="18">
        <v>60</v>
      </c>
      <c r="N30" s="18">
        <v>2.4</v>
      </c>
      <c r="O30" s="18">
        <v>32</v>
      </c>
      <c r="P30" s="18">
        <v>26</v>
      </c>
      <c r="Q30" s="18">
        <v>21</v>
      </c>
      <c r="R30" s="19">
        <f t="shared" si="19"/>
        <v>1.7472000000000001E-2</v>
      </c>
      <c r="S30" s="18">
        <v>9</v>
      </c>
      <c r="T30" s="19">
        <f>ROUNDUP(180/Q30,0)</f>
        <v>9</v>
      </c>
      <c r="U30" s="19">
        <f t="shared" si="8"/>
        <v>4860</v>
      </c>
      <c r="V30" s="19">
        <f t="shared" si="20"/>
        <v>207</v>
      </c>
      <c r="W30" s="19">
        <f t="shared" si="21"/>
        <v>209.4</v>
      </c>
    </row>
    <row r="31" spans="1:23" ht="49.35" customHeight="1" x14ac:dyDescent="0.25">
      <c r="A31" s="6">
        <v>46</v>
      </c>
      <c r="B31" s="3" t="s">
        <v>4</v>
      </c>
      <c r="C31" s="3" t="s">
        <v>33</v>
      </c>
      <c r="D31" s="3" t="s">
        <v>12</v>
      </c>
      <c r="E31" s="3" t="s">
        <v>59</v>
      </c>
      <c r="F31" s="4">
        <v>220</v>
      </c>
      <c r="G31" s="12">
        <v>9.4499999999999993</v>
      </c>
      <c r="H31" s="12">
        <f t="shared" si="4"/>
        <v>2079</v>
      </c>
      <c r="I31" s="25"/>
      <c r="J31" s="9" t="s">
        <v>81</v>
      </c>
      <c r="K31" s="24" t="s">
        <v>126</v>
      </c>
      <c r="L31" s="24"/>
      <c r="M31" s="18">
        <v>60</v>
      </c>
      <c r="N31" s="18">
        <v>2.4</v>
      </c>
      <c r="O31" s="18">
        <v>32</v>
      </c>
      <c r="P31" s="18">
        <v>26</v>
      </c>
      <c r="Q31" s="18">
        <v>21</v>
      </c>
      <c r="R31" s="19">
        <f t="shared" si="19"/>
        <v>1.7472000000000001E-2</v>
      </c>
      <c r="S31" s="18">
        <v>9</v>
      </c>
      <c r="T31" s="19">
        <f>ROUNDUP(180/Q31,0)</f>
        <v>9</v>
      </c>
      <c r="U31" s="19">
        <f t="shared" si="8"/>
        <v>4860</v>
      </c>
      <c r="V31" s="19">
        <f t="shared" si="20"/>
        <v>207</v>
      </c>
      <c r="W31" s="19">
        <f t="shared" si="21"/>
        <v>209.4</v>
      </c>
    </row>
    <row r="32" spans="1:23" ht="107.25" customHeight="1" x14ac:dyDescent="0.25">
      <c r="A32" s="6">
        <v>47</v>
      </c>
      <c r="B32" s="3" t="s">
        <v>4</v>
      </c>
      <c r="C32" s="3" t="s">
        <v>33</v>
      </c>
      <c r="D32" s="3" t="s">
        <v>13</v>
      </c>
      <c r="E32" s="3" t="s">
        <v>35</v>
      </c>
      <c r="F32" s="4">
        <v>120</v>
      </c>
      <c r="G32" s="12">
        <v>9.99</v>
      </c>
      <c r="H32" s="12">
        <f t="shared" si="4"/>
        <v>1198.8</v>
      </c>
      <c r="I32" s="25"/>
      <c r="J32" s="9" t="s">
        <v>81</v>
      </c>
      <c r="K32" s="24" t="s">
        <v>125</v>
      </c>
      <c r="L32" s="24"/>
      <c r="M32" s="18">
        <v>60</v>
      </c>
      <c r="N32" s="18">
        <v>2.4</v>
      </c>
      <c r="O32" s="18">
        <v>32</v>
      </c>
      <c r="P32" s="18">
        <v>26</v>
      </c>
      <c r="Q32" s="18">
        <v>21</v>
      </c>
      <c r="R32" s="19">
        <f t="shared" si="19"/>
        <v>1.7472000000000001E-2</v>
      </c>
      <c r="S32" s="18">
        <v>9</v>
      </c>
      <c r="T32" s="19">
        <f>ROUNDUP(180/Q32,0)</f>
        <v>9</v>
      </c>
      <c r="U32" s="19">
        <f t="shared" si="8"/>
        <v>4860</v>
      </c>
      <c r="V32" s="19">
        <f t="shared" si="20"/>
        <v>207</v>
      </c>
      <c r="W32" s="19">
        <f t="shared" si="21"/>
        <v>209.4</v>
      </c>
    </row>
    <row r="33" spans="1:23" ht="49.35" customHeight="1" x14ac:dyDescent="0.25">
      <c r="A33" s="6">
        <v>48</v>
      </c>
      <c r="B33" s="3" t="s">
        <v>5</v>
      </c>
      <c r="C33" s="3" t="s">
        <v>33</v>
      </c>
      <c r="D33" s="3" t="s">
        <v>12</v>
      </c>
      <c r="E33" s="3" t="s">
        <v>60</v>
      </c>
      <c r="F33" s="4">
        <v>232</v>
      </c>
      <c r="G33" s="12">
        <v>5.99</v>
      </c>
      <c r="H33" s="12">
        <f t="shared" si="4"/>
        <v>1389.68</v>
      </c>
      <c r="I33" s="25"/>
      <c r="J33" s="9" t="s">
        <v>90</v>
      </c>
      <c r="K33" s="24" t="s">
        <v>119</v>
      </c>
      <c r="L33" s="24"/>
      <c r="M33" s="18">
        <v>108</v>
      </c>
      <c r="N33" s="18">
        <v>2.79</v>
      </c>
      <c r="O33" s="18">
        <v>40</v>
      </c>
      <c r="P33" s="18">
        <v>30</v>
      </c>
      <c r="Q33" s="18">
        <v>20</v>
      </c>
      <c r="R33" s="19">
        <f t="shared" si="19"/>
        <v>2.4E-2</v>
      </c>
      <c r="S33" s="18">
        <v>9</v>
      </c>
      <c r="T33" s="19">
        <f>180/Q33</f>
        <v>9</v>
      </c>
      <c r="U33" s="19">
        <f t="shared" si="8"/>
        <v>8748</v>
      </c>
      <c r="V33" s="19">
        <f t="shared" si="20"/>
        <v>198</v>
      </c>
      <c r="W33" s="19">
        <f t="shared" si="21"/>
        <v>240.99</v>
      </c>
    </row>
    <row r="34" spans="1:23" ht="49.35" customHeight="1" x14ac:dyDescent="0.25">
      <c r="A34" s="6"/>
      <c r="B34" s="3"/>
      <c r="C34" s="3"/>
      <c r="D34" s="3"/>
      <c r="E34" s="3"/>
      <c r="F34" s="4"/>
      <c r="G34" s="12"/>
      <c r="H34" s="12">
        <f t="shared" si="4"/>
        <v>0</v>
      </c>
      <c r="I34" s="25"/>
      <c r="J34" s="9"/>
      <c r="K34" s="24"/>
      <c r="L34" s="24"/>
      <c r="M34" s="18"/>
      <c r="N34" s="18"/>
      <c r="O34" s="18"/>
      <c r="P34" s="18"/>
      <c r="Q34" s="18"/>
      <c r="R34" s="18"/>
      <c r="S34" s="18"/>
      <c r="T34" s="19"/>
      <c r="U34" s="19"/>
      <c r="V34" s="19"/>
      <c r="W34" s="19"/>
    </row>
    <row r="35" spans="1:23" ht="99.75" customHeight="1" x14ac:dyDescent="0.25">
      <c r="A35" s="6">
        <v>54</v>
      </c>
      <c r="B35" s="3" t="s">
        <v>5</v>
      </c>
      <c r="C35" s="3" t="s">
        <v>25</v>
      </c>
      <c r="D35" s="3" t="s">
        <v>15</v>
      </c>
      <c r="E35" s="3" t="s">
        <v>142</v>
      </c>
      <c r="F35" s="4">
        <v>86</v>
      </c>
      <c r="G35" s="12">
        <v>5.99</v>
      </c>
      <c r="H35" s="12">
        <f t="shared" si="4"/>
        <v>515.14</v>
      </c>
      <c r="I35" s="25"/>
      <c r="J35" s="9" t="s">
        <v>91</v>
      </c>
      <c r="K35" s="24" t="s">
        <v>115</v>
      </c>
      <c r="L35" s="24"/>
      <c r="M35" s="18">
        <v>98</v>
      </c>
      <c r="N35" s="18">
        <v>1.53</v>
      </c>
      <c r="O35" s="18">
        <v>31</v>
      </c>
      <c r="P35" s="18">
        <v>26</v>
      </c>
      <c r="Q35" s="18">
        <v>20</v>
      </c>
      <c r="R35" s="19">
        <f t="shared" ref="R35" si="22">O35*P35*Q35/1000000</f>
        <v>1.6119999999999999E-2</v>
      </c>
      <c r="S35" s="18">
        <v>12</v>
      </c>
      <c r="T35" s="19">
        <f>180/Q35</f>
        <v>9</v>
      </c>
      <c r="U35" s="19">
        <f t="shared" ref="U35" si="23">M35*S35*T35</f>
        <v>10584</v>
      </c>
      <c r="V35" s="19">
        <f t="shared" ref="V35" si="24">T35*Q35+18</f>
        <v>198</v>
      </c>
      <c r="W35" s="19">
        <f t="shared" ref="W35" si="25">T35*S35*N35+15</f>
        <v>180.24</v>
      </c>
    </row>
    <row r="36" spans="1:23" ht="99.75" customHeight="1" x14ac:dyDescent="0.25">
      <c r="A36" s="6">
        <v>54</v>
      </c>
      <c r="B36" s="3" t="s">
        <v>5</v>
      </c>
      <c r="C36" s="3" t="s">
        <v>25</v>
      </c>
      <c r="D36" s="3" t="s">
        <v>12</v>
      </c>
      <c r="E36" s="3" t="s">
        <v>62</v>
      </c>
      <c r="F36" s="4">
        <v>254</v>
      </c>
      <c r="G36" s="12">
        <v>5.99</v>
      </c>
      <c r="H36" s="12">
        <f t="shared" si="4"/>
        <v>1521.46</v>
      </c>
      <c r="I36" s="25"/>
      <c r="J36" s="9" t="s">
        <v>91</v>
      </c>
      <c r="K36" s="24" t="s">
        <v>115</v>
      </c>
      <c r="L36" s="24"/>
      <c r="M36" s="18">
        <v>98</v>
      </c>
      <c r="N36" s="18">
        <v>1.53</v>
      </c>
      <c r="O36" s="18">
        <v>31</v>
      </c>
      <c r="P36" s="18">
        <v>26</v>
      </c>
      <c r="Q36" s="18">
        <v>20</v>
      </c>
      <c r="R36" s="19">
        <f t="shared" si="19"/>
        <v>1.6119999999999999E-2</v>
      </c>
      <c r="S36" s="18">
        <v>12</v>
      </c>
      <c r="T36" s="19">
        <f>180/Q36</f>
        <v>9</v>
      </c>
      <c r="U36" s="19">
        <f t="shared" si="8"/>
        <v>10584</v>
      </c>
      <c r="V36" s="19">
        <f t="shared" si="20"/>
        <v>198</v>
      </c>
      <c r="W36" s="19">
        <f t="shared" si="21"/>
        <v>180.24</v>
      </c>
    </row>
    <row r="37" spans="1:23" ht="49.35" customHeight="1" x14ac:dyDescent="0.25">
      <c r="A37" s="6">
        <v>54</v>
      </c>
      <c r="B37" s="3" t="s">
        <v>5</v>
      </c>
      <c r="C37" s="3" t="s">
        <v>25</v>
      </c>
      <c r="D37" s="3" t="s">
        <v>13</v>
      </c>
      <c r="E37" s="3" t="s">
        <v>143</v>
      </c>
      <c r="F37" s="4">
        <v>30</v>
      </c>
      <c r="G37" s="12">
        <v>5.99</v>
      </c>
      <c r="H37" s="12">
        <f t="shared" si="4"/>
        <v>179.70000000000002</v>
      </c>
      <c r="I37" s="25"/>
      <c r="J37" s="9" t="s">
        <v>91</v>
      </c>
      <c r="K37" s="24" t="s">
        <v>115</v>
      </c>
      <c r="L37" s="24"/>
      <c r="M37" s="18">
        <v>98</v>
      </c>
      <c r="N37" s="18">
        <v>1.53</v>
      </c>
      <c r="O37" s="18">
        <v>31</v>
      </c>
      <c r="P37" s="18">
        <v>26</v>
      </c>
      <c r="Q37" s="18">
        <v>20</v>
      </c>
      <c r="R37" s="19">
        <f t="shared" si="19"/>
        <v>1.6119999999999999E-2</v>
      </c>
      <c r="S37" s="18">
        <v>12</v>
      </c>
      <c r="T37" s="19">
        <f>180/Q37</f>
        <v>9</v>
      </c>
      <c r="U37" s="19">
        <f t="shared" si="8"/>
        <v>10584</v>
      </c>
      <c r="V37" s="19">
        <f t="shared" si="20"/>
        <v>198</v>
      </c>
      <c r="W37" s="19">
        <f t="shared" si="21"/>
        <v>180.24</v>
      </c>
    </row>
    <row r="38" spans="1:23" ht="49.35" customHeight="1" x14ac:dyDescent="0.25">
      <c r="A38" s="6">
        <v>56</v>
      </c>
      <c r="B38" s="3" t="s">
        <v>4</v>
      </c>
      <c r="C38" s="3" t="s">
        <v>36</v>
      </c>
      <c r="D38" s="3" t="s">
        <v>15</v>
      </c>
      <c r="E38" s="3" t="s">
        <v>49</v>
      </c>
      <c r="F38" s="4">
        <v>209</v>
      </c>
      <c r="G38" s="12">
        <v>8.99</v>
      </c>
      <c r="H38" s="12">
        <f t="shared" si="4"/>
        <v>1878.91</v>
      </c>
      <c r="I38" s="25"/>
      <c r="J38" s="9" t="s">
        <v>82</v>
      </c>
      <c r="K38" s="24" t="s">
        <v>118</v>
      </c>
      <c r="L38" s="24"/>
      <c r="M38" s="18">
        <v>60</v>
      </c>
      <c r="N38" s="18">
        <v>2.4</v>
      </c>
      <c r="O38" s="18">
        <v>32</v>
      </c>
      <c r="P38" s="18">
        <v>26</v>
      </c>
      <c r="Q38" s="18">
        <v>21</v>
      </c>
      <c r="R38" s="19">
        <f t="shared" si="19"/>
        <v>1.7472000000000001E-2</v>
      </c>
      <c r="S38" s="18">
        <v>9</v>
      </c>
      <c r="T38" s="19">
        <f>ROUNDUP(180/Q38,0)</f>
        <v>9</v>
      </c>
      <c r="U38" s="19">
        <f t="shared" si="8"/>
        <v>4860</v>
      </c>
      <c r="V38" s="19">
        <f t="shared" si="20"/>
        <v>207</v>
      </c>
      <c r="W38" s="19">
        <f t="shared" si="21"/>
        <v>209.4</v>
      </c>
    </row>
    <row r="39" spans="1:23" ht="49.35" customHeight="1" x14ac:dyDescent="0.25">
      <c r="A39" s="6">
        <v>57</v>
      </c>
      <c r="B39" s="3" t="s">
        <v>4</v>
      </c>
      <c r="C39" s="3" t="s">
        <v>36</v>
      </c>
      <c r="D39" s="3" t="s">
        <v>12</v>
      </c>
      <c r="E39" s="3" t="s">
        <v>46</v>
      </c>
      <c r="F39" s="4">
        <v>201</v>
      </c>
      <c r="G39" s="12">
        <v>9.4499999999999993</v>
      </c>
      <c r="H39" s="12">
        <f t="shared" si="4"/>
        <v>1899.4499999999998</v>
      </c>
      <c r="I39" s="25"/>
      <c r="J39" s="9" t="s">
        <v>82</v>
      </c>
      <c r="K39" s="24" t="s">
        <v>118</v>
      </c>
      <c r="L39" s="24"/>
      <c r="M39" s="18">
        <v>60</v>
      </c>
      <c r="N39" s="18">
        <v>2.4</v>
      </c>
      <c r="O39" s="18">
        <v>32</v>
      </c>
      <c r="P39" s="18">
        <v>26</v>
      </c>
      <c r="Q39" s="18">
        <v>21</v>
      </c>
      <c r="R39" s="19">
        <f t="shared" si="19"/>
        <v>1.7472000000000001E-2</v>
      </c>
      <c r="S39" s="18">
        <v>9</v>
      </c>
      <c r="T39" s="19">
        <f>ROUNDUP(180/Q39,0)</f>
        <v>9</v>
      </c>
      <c r="U39" s="19">
        <f t="shared" si="8"/>
        <v>4860</v>
      </c>
      <c r="V39" s="19">
        <f t="shared" si="20"/>
        <v>207</v>
      </c>
      <c r="W39" s="19">
        <f t="shared" si="21"/>
        <v>209.4</v>
      </c>
    </row>
    <row r="40" spans="1:23" ht="92.25" customHeight="1" x14ac:dyDescent="0.25">
      <c r="A40" s="6">
        <v>58</v>
      </c>
      <c r="B40" s="3" t="s">
        <v>4</v>
      </c>
      <c r="C40" s="3" t="s">
        <v>36</v>
      </c>
      <c r="D40" s="3" t="s">
        <v>13</v>
      </c>
      <c r="E40" s="3" t="s">
        <v>52</v>
      </c>
      <c r="F40" s="4">
        <v>207</v>
      </c>
      <c r="G40" s="12">
        <v>9.99</v>
      </c>
      <c r="H40" s="12">
        <f t="shared" si="4"/>
        <v>2067.9299999999998</v>
      </c>
      <c r="I40" s="25"/>
      <c r="J40" s="9" t="s">
        <v>82</v>
      </c>
      <c r="K40" s="24" t="s">
        <v>118</v>
      </c>
      <c r="L40" s="24"/>
      <c r="M40" s="18">
        <v>60</v>
      </c>
      <c r="N40" s="18">
        <v>2.4</v>
      </c>
      <c r="O40" s="18">
        <v>32</v>
      </c>
      <c r="P40" s="18">
        <v>26</v>
      </c>
      <c r="Q40" s="18">
        <v>21</v>
      </c>
      <c r="R40" s="19">
        <f t="shared" si="19"/>
        <v>1.7472000000000001E-2</v>
      </c>
      <c r="S40" s="18">
        <v>9</v>
      </c>
      <c r="T40" s="19">
        <f>ROUNDUP(180/Q40,0)</f>
        <v>9</v>
      </c>
      <c r="U40" s="19">
        <f t="shared" si="8"/>
        <v>4860</v>
      </c>
      <c r="V40" s="19">
        <f t="shared" si="20"/>
        <v>207</v>
      </c>
      <c r="W40" s="19">
        <f t="shared" si="21"/>
        <v>209.4</v>
      </c>
    </row>
    <row r="41" spans="1:23" ht="49.35" customHeight="1" x14ac:dyDescent="0.25">
      <c r="A41" s="6">
        <v>59</v>
      </c>
      <c r="B41" s="3" t="s">
        <v>5</v>
      </c>
      <c r="C41" s="3" t="s">
        <v>36</v>
      </c>
      <c r="D41" s="3" t="s">
        <v>12</v>
      </c>
      <c r="E41" s="3" t="s">
        <v>43</v>
      </c>
      <c r="F41" s="4">
        <v>173</v>
      </c>
      <c r="G41" s="12">
        <v>5.99</v>
      </c>
      <c r="H41" s="12">
        <f t="shared" si="4"/>
        <v>1036.27</v>
      </c>
      <c r="I41" s="25"/>
      <c r="J41" s="9" t="s">
        <v>92</v>
      </c>
      <c r="K41" s="24" t="s">
        <v>125</v>
      </c>
      <c r="L41" s="24"/>
      <c r="M41" s="18">
        <v>108</v>
      </c>
      <c r="N41" s="18">
        <v>2.79</v>
      </c>
      <c r="O41" s="18">
        <v>40</v>
      </c>
      <c r="P41" s="18">
        <v>30</v>
      </c>
      <c r="Q41" s="18">
        <v>20</v>
      </c>
      <c r="R41" s="19">
        <f t="shared" si="19"/>
        <v>2.4E-2</v>
      </c>
      <c r="S41" s="18">
        <v>9</v>
      </c>
      <c r="T41" s="19">
        <f>180/Q41</f>
        <v>9</v>
      </c>
      <c r="U41" s="19">
        <f t="shared" si="8"/>
        <v>8748</v>
      </c>
      <c r="V41" s="19">
        <f t="shared" si="20"/>
        <v>198</v>
      </c>
      <c r="W41" s="19">
        <f t="shared" si="21"/>
        <v>240.99</v>
      </c>
    </row>
    <row r="42" spans="1:23" ht="49.35" customHeight="1" x14ac:dyDescent="0.25">
      <c r="A42" s="6">
        <v>60</v>
      </c>
      <c r="B42" s="3" t="s">
        <v>4</v>
      </c>
      <c r="C42" s="3" t="s">
        <v>23</v>
      </c>
      <c r="D42" s="3" t="s">
        <v>15</v>
      </c>
      <c r="E42" s="3" t="s">
        <v>54</v>
      </c>
      <c r="F42" s="4">
        <v>214</v>
      </c>
      <c r="G42" s="12">
        <v>8.99</v>
      </c>
      <c r="H42" s="12">
        <f t="shared" si="4"/>
        <v>1923.8600000000001</v>
      </c>
      <c r="I42" s="25"/>
      <c r="J42" s="9" t="s">
        <v>83</v>
      </c>
      <c r="K42" s="24" t="s">
        <v>118</v>
      </c>
      <c r="L42" s="24"/>
      <c r="M42" s="18">
        <v>60</v>
      </c>
      <c r="N42" s="18">
        <v>2.4</v>
      </c>
      <c r="O42" s="18">
        <v>32</v>
      </c>
      <c r="P42" s="18">
        <v>26</v>
      </c>
      <c r="Q42" s="18">
        <v>21</v>
      </c>
      <c r="R42" s="19">
        <f t="shared" si="19"/>
        <v>1.7472000000000001E-2</v>
      </c>
      <c r="S42" s="18">
        <v>9</v>
      </c>
      <c r="T42" s="19">
        <f>ROUNDUP(180/Q42,0)</f>
        <v>9</v>
      </c>
      <c r="U42" s="19">
        <f t="shared" si="8"/>
        <v>4860</v>
      </c>
      <c r="V42" s="19">
        <f t="shared" si="20"/>
        <v>207</v>
      </c>
      <c r="W42" s="19">
        <f t="shared" si="21"/>
        <v>209.4</v>
      </c>
    </row>
    <row r="43" spans="1:23" ht="49.35" customHeight="1" x14ac:dyDescent="0.25">
      <c r="A43" s="6">
        <v>61</v>
      </c>
      <c r="B43" s="3" t="s">
        <v>4</v>
      </c>
      <c r="C43" s="3" t="s">
        <v>23</v>
      </c>
      <c r="D43" s="3" t="s">
        <v>12</v>
      </c>
      <c r="E43" s="3" t="s">
        <v>50</v>
      </c>
      <c r="F43" s="4">
        <v>207</v>
      </c>
      <c r="G43" s="12">
        <v>9.4499999999999993</v>
      </c>
      <c r="H43" s="12">
        <f t="shared" si="4"/>
        <v>1956.1499999999999</v>
      </c>
      <c r="I43" s="25"/>
      <c r="J43" s="9" t="s">
        <v>83</v>
      </c>
      <c r="K43" s="24" t="s">
        <v>118</v>
      </c>
      <c r="L43" s="24"/>
      <c r="M43" s="18">
        <v>60</v>
      </c>
      <c r="N43" s="18">
        <v>2.4</v>
      </c>
      <c r="O43" s="18">
        <v>32</v>
      </c>
      <c r="P43" s="18">
        <v>26</v>
      </c>
      <c r="Q43" s="18">
        <v>21</v>
      </c>
      <c r="R43" s="19">
        <f t="shared" si="19"/>
        <v>1.7472000000000001E-2</v>
      </c>
      <c r="S43" s="18">
        <v>9</v>
      </c>
      <c r="T43" s="19">
        <f>ROUNDUP(180/Q43,0)</f>
        <v>9</v>
      </c>
      <c r="U43" s="19">
        <f t="shared" si="8"/>
        <v>4860</v>
      </c>
      <c r="V43" s="19">
        <f t="shared" si="20"/>
        <v>207</v>
      </c>
      <c r="W43" s="19">
        <f t="shared" si="21"/>
        <v>209.4</v>
      </c>
    </row>
    <row r="44" spans="1:23" ht="92.25" customHeight="1" x14ac:dyDescent="0.25">
      <c r="A44" s="6">
        <v>62</v>
      </c>
      <c r="B44" s="3" t="s">
        <v>4</v>
      </c>
      <c r="C44" s="3" t="s">
        <v>23</v>
      </c>
      <c r="D44" s="3" t="s">
        <v>13</v>
      </c>
      <c r="E44" s="3" t="s">
        <v>55</v>
      </c>
      <c r="F44" s="4">
        <v>215</v>
      </c>
      <c r="G44" s="12">
        <v>9.99</v>
      </c>
      <c r="H44" s="12">
        <f t="shared" si="4"/>
        <v>2147.85</v>
      </c>
      <c r="I44" s="25"/>
      <c r="J44" s="9" t="s">
        <v>83</v>
      </c>
      <c r="K44" s="24" t="s">
        <v>118</v>
      </c>
      <c r="L44" s="24"/>
      <c r="M44" s="18">
        <v>60</v>
      </c>
      <c r="N44" s="18">
        <v>2.4</v>
      </c>
      <c r="O44" s="18">
        <v>32</v>
      </c>
      <c r="P44" s="18">
        <v>26</v>
      </c>
      <c r="Q44" s="18">
        <v>21</v>
      </c>
      <c r="R44" s="19">
        <f t="shared" si="19"/>
        <v>1.7472000000000001E-2</v>
      </c>
      <c r="S44" s="18">
        <v>9</v>
      </c>
      <c r="T44" s="19">
        <f>ROUNDUP(180/Q44,0)</f>
        <v>9</v>
      </c>
      <c r="U44" s="19">
        <f t="shared" si="8"/>
        <v>4860</v>
      </c>
      <c r="V44" s="19">
        <f t="shared" si="20"/>
        <v>207</v>
      </c>
      <c r="W44" s="19">
        <f t="shared" si="21"/>
        <v>209.4</v>
      </c>
    </row>
    <row r="45" spans="1:23" ht="49.35" customHeight="1" x14ac:dyDescent="0.25">
      <c r="A45" s="6">
        <v>63</v>
      </c>
      <c r="B45" s="3" t="s">
        <v>5</v>
      </c>
      <c r="C45" s="3" t="s">
        <v>23</v>
      </c>
      <c r="D45" s="3" t="s">
        <v>12</v>
      </c>
      <c r="E45" s="3" t="s">
        <v>47</v>
      </c>
      <c r="F45" s="4">
        <v>195</v>
      </c>
      <c r="G45" s="12">
        <v>5.99</v>
      </c>
      <c r="H45" s="12">
        <f t="shared" si="4"/>
        <v>1168.05</v>
      </c>
      <c r="I45" s="25"/>
      <c r="J45" s="9" t="s">
        <v>93</v>
      </c>
      <c r="K45" s="24" t="s">
        <v>125</v>
      </c>
      <c r="L45" s="24"/>
      <c r="M45" s="18">
        <v>108</v>
      </c>
      <c r="N45" s="18">
        <v>2.79</v>
      </c>
      <c r="O45" s="18">
        <v>40</v>
      </c>
      <c r="P45" s="18">
        <v>30</v>
      </c>
      <c r="Q45" s="18">
        <v>20</v>
      </c>
      <c r="R45" s="19">
        <f t="shared" si="19"/>
        <v>2.4E-2</v>
      </c>
      <c r="S45" s="18">
        <v>9</v>
      </c>
      <c r="T45" s="19">
        <f>180/Q45</f>
        <v>9</v>
      </c>
      <c r="U45" s="19">
        <f t="shared" si="8"/>
        <v>8748</v>
      </c>
      <c r="V45" s="19">
        <f t="shared" si="20"/>
        <v>198</v>
      </c>
      <c r="W45" s="19">
        <f t="shared" si="21"/>
        <v>240.99</v>
      </c>
    </row>
    <row r="46" spans="1:23" ht="49.35" customHeight="1" x14ac:dyDescent="0.25">
      <c r="A46" s="6">
        <v>64</v>
      </c>
      <c r="B46" s="3" t="s">
        <v>4</v>
      </c>
      <c r="C46" s="3" t="s">
        <v>26</v>
      </c>
      <c r="D46" s="3" t="s">
        <v>15</v>
      </c>
      <c r="E46" s="3" t="s">
        <v>48</v>
      </c>
      <c r="F46" s="4">
        <v>209</v>
      </c>
      <c r="G46" s="12">
        <v>8.99</v>
      </c>
      <c r="H46" s="12">
        <f t="shared" si="4"/>
        <v>1878.91</v>
      </c>
      <c r="I46" s="25"/>
      <c r="J46" s="9" t="s">
        <v>84</v>
      </c>
      <c r="K46" s="24" t="s">
        <v>118</v>
      </c>
      <c r="L46" s="24"/>
      <c r="M46" s="18">
        <v>60</v>
      </c>
      <c r="N46" s="18">
        <v>2.4</v>
      </c>
      <c r="O46" s="18">
        <v>32</v>
      </c>
      <c r="P46" s="18">
        <v>26</v>
      </c>
      <c r="Q46" s="18">
        <v>21</v>
      </c>
      <c r="R46" s="19">
        <f t="shared" si="19"/>
        <v>1.7472000000000001E-2</v>
      </c>
      <c r="S46" s="18">
        <v>9</v>
      </c>
      <c r="T46" s="19">
        <f>ROUNDUP(180/Q46,0)</f>
        <v>9</v>
      </c>
      <c r="U46" s="19">
        <f t="shared" si="8"/>
        <v>4860</v>
      </c>
      <c r="V46" s="19">
        <f t="shared" si="20"/>
        <v>207</v>
      </c>
      <c r="W46" s="19">
        <f t="shared" si="21"/>
        <v>209.4</v>
      </c>
    </row>
    <row r="47" spans="1:23" ht="49.35" customHeight="1" x14ac:dyDescent="0.25">
      <c r="A47" s="6">
        <v>65</v>
      </c>
      <c r="B47" s="3" t="s">
        <v>4</v>
      </c>
      <c r="C47" s="3" t="s">
        <v>26</v>
      </c>
      <c r="D47" s="3" t="s">
        <v>12</v>
      </c>
      <c r="E47" s="3" t="s">
        <v>45</v>
      </c>
      <c r="F47" s="4">
        <v>179</v>
      </c>
      <c r="G47" s="12">
        <v>9.4499999999999993</v>
      </c>
      <c r="H47" s="12">
        <f t="shared" si="4"/>
        <v>1691.55</v>
      </c>
      <c r="I47" s="25"/>
      <c r="J47" s="9" t="s">
        <v>84</v>
      </c>
      <c r="K47" s="24" t="s">
        <v>118</v>
      </c>
      <c r="L47" s="24"/>
      <c r="M47" s="18">
        <v>60</v>
      </c>
      <c r="N47" s="18">
        <v>2.4</v>
      </c>
      <c r="O47" s="18">
        <v>32</v>
      </c>
      <c r="P47" s="18">
        <v>26</v>
      </c>
      <c r="Q47" s="18">
        <v>21</v>
      </c>
      <c r="R47" s="19">
        <f t="shared" si="19"/>
        <v>1.7472000000000001E-2</v>
      </c>
      <c r="S47" s="18">
        <v>9</v>
      </c>
      <c r="T47" s="19">
        <f>ROUNDUP(180/Q47,0)</f>
        <v>9</v>
      </c>
      <c r="U47" s="19">
        <f t="shared" si="8"/>
        <v>4860</v>
      </c>
      <c r="V47" s="19">
        <f t="shared" si="20"/>
        <v>207</v>
      </c>
      <c r="W47" s="19">
        <f t="shared" si="21"/>
        <v>209.4</v>
      </c>
    </row>
    <row r="48" spans="1:23" ht="92.25" customHeight="1" x14ac:dyDescent="0.25">
      <c r="A48" s="6">
        <v>66</v>
      </c>
      <c r="B48" s="3" t="s">
        <v>4</v>
      </c>
      <c r="C48" s="3" t="s">
        <v>26</v>
      </c>
      <c r="D48" s="3" t="s">
        <v>13</v>
      </c>
      <c r="E48" s="3" t="s">
        <v>53</v>
      </c>
      <c r="F48" s="4">
        <v>209</v>
      </c>
      <c r="G48" s="12">
        <v>9.99</v>
      </c>
      <c r="H48" s="12">
        <f t="shared" si="4"/>
        <v>2087.91</v>
      </c>
      <c r="I48" s="25"/>
      <c r="J48" s="9" t="s">
        <v>84</v>
      </c>
      <c r="K48" s="24" t="s">
        <v>118</v>
      </c>
      <c r="L48" s="24"/>
      <c r="M48" s="18">
        <v>60</v>
      </c>
      <c r="N48" s="18">
        <v>2.4</v>
      </c>
      <c r="O48" s="18">
        <v>32</v>
      </c>
      <c r="P48" s="18">
        <v>26</v>
      </c>
      <c r="Q48" s="18">
        <v>21</v>
      </c>
      <c r="R48" s="19">
        <f t="shared" si="19"/>
        <v>1.7472000000000001E-2</v>
      </c>
      <c r="S48" s="18">
        <v>9</v>
      </c>
      <c r="T48" s="19">
        <f>ROUNDUP(180/Q48,0)</f>
        <v>9</v>
      </c>
      <c r="U48" s="19">
        <f t="shared" si="8"/>
        <v>4860</v>
      </c>
      <c r="V48" s="19">
        <f t="shared" si="20"/>
        <v>207</v>
      </c>
      <c r="W48" s="19">
        <f t="shared" si="21"/>
        <v>209.4</v>
      </c>
    </row>
    <row r="49" spans="1:23" ht="49.35" customHeight="1" x14ac:dyDescent="0.25">
      <c r="A49" s="6">
        <v>67</v>
      </c>
      <c r="B49" s="3" t="s">
        <v>5</v>
      </c>
      <c r="C49" s="3" t="s">
        <v>26</v>
      </c>
      <c r="D49" s="3" t="s">
        <v>12</v>
      </c>
      <c r="E49" s="3" t="s">
        <v>44</v>
      </c>
      <c r="F49" s="4">
        <v>162</v>
      </c>
      <c r="G49" s="12">
        <v>5.99</v>
      </c>
      <c r="H49" s="12">
        <f t="shared" si="4"/>
        <v>970.38</v>
      </c>
      <c r="I49" s="25"/>
      <c r="J49" s="9" t="s">
        <v>86</v>
      </c>
      <c r="K49" s="24" t="s">
        <v>125</v>
      </c>
      <c r="L49" s="24"/>
      <c r="M49" s="18">
        <v>108</v>
      </c>
      <c r="N49" s="18">
        <v>2.79</v>
      </c>
      <c r="O49" s="18">
        <v>40</v>
      </c>
      <c r="P49" s="18">
        <v>30</v>
      </c>
      <c r="Q49" s="18">
        <v>20</v>
      </c>
      <c r="R49" s="19">
        <f t="shared" si="19"/>
        <v>2.4E-2</v>
      </c>
      <c r="S49" s="18">
        <v>9</v>
      </c>
      <c r="T49" s="19">
        <f>180/Q49</f>
        <v>9</v>
      </c>
      <c r="U49" s="19">
        <f t="shared" si="8"/>
        <v>8748</v>
      </c>
      <c r="V49" s="19">
        <f t="shared" si="20"/>
        <v>198</v>
      </c>
      <c r="W49" s="19">
        <f t="shared" si="21"/>
        <v>240.99</v>
      </c>
    </row>
    <row r="50" spans="1:23" ht="85.5" customHeight="1" x14ac:dyDescent="0.55000000000000004">
      <c r="A50" s="6"/>
      <c r="B50" s="28" t="s">
        <v>7</v>
      </c>
      <c r="C50" s="28" t="s">
        <v>134</v>
      </c>
      <c r="D50" s="28" t="s">
        <v>12</v>
      </c>
      <c r="E50" s="28" t="s">
        <v>135</v>
      </c>
      <c r="F50" s="28">
        <v>171</v>
      </c>
      <c r="G50" s="12">
        <v>13.99</v>
      </c>
      <c r="H50" s="12">
        <f t="shared" si="4"/>
        <v>2392.29</v>
      </c>
      <c r="J50" s="9"/>
      <c r="K50" s="24"/>
      <c r="L50" s="24"/>
      <c r="M50" s="18"/>
      <c r="N50" s="18"/>
      <c r="O50" s="18"/>
      <c r="P50" s="18"/>
      <c r="Q50" s="18"/>
      <c r="R50" s="18"/>
      <c r="S50" s="19"/>
      <c r="T50" s="19"/>
      <c r="U50" s="19"/>
      <c r="V50" s="19"/>
      <c r="W50" s="19"/>
    </row>
    <row r="51" spans="1:23" ht="104.25" customHeight="1" x14ac:dyDescent="0.25">
      <c r="A51" s="6">
        <v>90</v>
      </c>
      <c r="B51" s="3" t="s">
        <v>7</v>
      </c>
      <c r="C51" s="3" t="s">
        <v>32</v>
      </c>
      <c r="D51" s="3" t="s">
        <v>12</v>
      </c>
      <c r="E51" s="3" t="s">
        <v>61</v>
      </c>
      <c r="F51" s="4">
        <v>240</v>
      </c>
      <c r="G51" s="12">
        <v>13.99</v>
      </c>
      <c r="H51" s="12">
        <f t="shared" si="4"/>
        <v>3357.6</v>
      </c>
      <c r="I51" s="25"/>
      <c r="J51" s="9" t="s">
        <v>87</v>
      </c>
      <c r="K51" s="24" t="s">
        <v>127</v>
      </c>
      <c r="L51" s="24" t="s">
        <v>121</v>
      </c>
      <c r="M51" s="18">
        <v>60</v>
      </c>
      <c r="N51" s="18">
        <v>6.74</v>
      </c>
      <c r="O51" s="18">
        <v>46</v>
      </c>
      <c r="P51" s="18">
        <v>27</v>
      </c>
      <c r="Q51" s="18">
        <v>26.5</v>
      </c>
      <c r="R51" s="19">
        <f t="shared" ref="R51:R53" si="26">O51*P51*Q51/1000000</f>
        <v>3.2912999999999998E-2</v>
      </c>
      <c r="S51" s="19">
        <v>6</v>
      </c>
      <c r="T51" s="19">
        <f>ROUNDUP(180/Q51,0)</f>
        <v>7</v>
      </c>
      <c r="U51" s="19">
        <f t="shared" si="8"/>
        <v>2520</v>
      </c>
      <c r="V51" s="19">
        <f t="shared" ref="V51:V53" si="27">T51*Q51+18</f>
        <v>203.5</v>
      </c>
      <c r="W51" s="19">
        <f t="shared" ref="W51:W53" si="28">T51*S51*N51+15</f>
        <v>298.08</v>
      </c>
    </row>
    <row r="52" spans="1:23" ht="49.35" customHeight="1" x14ac:dyDescent="0.25">
      <c r="A52" s="6">
        <v>91</v>
      </c>
      <c r="B52" s="3" t="s">
        <v>9</v>
      </c>
      <c r="C52" s="3" t="s">
        <v>32</v>
      </c>
      <c r="D52" s="3">
        <v>0</v>
      </c>
      <c r="E52" s="3" t="s">
        <v>38</v>
      </c>
      <c r="F52" s="4">
        <v>169</v>
      </c>
      <c r="G52" s="12">
        <v>9.99</v>
      </c>
      <c r="H52" s="12">
        <f t="shared" si="4"/>
        <v>1688.31</v>
      </c>
      <c r="I52" s="25"/>
      <c r="J52" s="9" t="s">
        <v>88</v>
      </c>
      <c r="K52" s="24" t="s">
        <v>125</v>
      </c>
      <c r="L52" s="24"/>
      <c r="M52" s="18">
        <v>120</v>
      </c>
      <c r="N52" s="18">
        <v>4.5599999999999996</v>
      </c>
      <c r="O52" s="18">
        <v>40</v>
      </c>
      <c r="P52" s="18">
        <v>30</v>
      </c>
      <c r="Q52" s="18">
        <v>30</v>
      </c>
      <c r="R52" s="18">
        <f t="shared" si="26"/>
        <v>3.5999999999999997E-2</v>
      </c>
      <c r="S52" s="18">
        <v>9</v>
      </c>
      <c r="T52" s="19">
        <f>180/Q52</f>
        <v>6</v>
      </c>
      <c r="U52" s="19">
        <f t="shared" si="8"/>
        <v>6480</v>
      </c>
      <c r="V52" s="19">
        <f t="shared" si="27"/>
        <v>198</v>
      </c>
      <c r="W52" s="19">
        <f t="shared" si="28"/>
        <v>261.24</v>
      </c>
    </row>
    <row r="53" spans="1:23" ht="49.35" customHeight="1" x14ac:dyDescent="0.25">
      <c r="A53" s="6">
        <v>95</v>
      </c>
      <c r="B53" s="3" t="s">
        <v>5</v>
      </c>
      <c r="C53" s="3" t="s">
        <v>32</v>
      </c>
      <c r="D53" s="3" t="s">
        <v>12</v>
      </c>
      <c r="E53" s="3" t="s">
        <v>39</v>
      </c>
      <c r="F53" s="4">
        <v>171</v>
      </c>
      <c r="G53" s="12">
        <v>5.99</v>
      </c>
      <c r="H53" s="12">
        <f t="shared" si="4"/>
        <v>1024.29</v>
      </c>
      <c r="I53" s="25"/>
      <c r="J53" s="9" t="s">
        <v>85</v>
      </c>
      <c r="K53" s="24" t="s">
        <v>125</v>
      </c>
      <c r="L53" s="24"/>
      <c r="M53" s="18">
        <v>108</v>
      </c>
      <c r="N53" s="18">
        <v>2.79</v>
      </c>
      <c r="O53" s="18">
        <v>40</v>
      </c>
      <c r="P53" s="18">
        <v>30</v>
      </c>
      <c r="Q53" s="18">
        <v>20</v>
      </c>
      <c r="R53" s="19">
        <f t="shared" si="26"/>
        <v>2.4E-2</v>
      </c>
      <c r="S53" s="18">
        <v>9</v>
      </c>
      <c r="T53" s="19">
        <f>180/Q53</f>
        <v>9</v>
      </c>
      <c r="U53" s="19">
        <f t="shared" si="8"/>
        <v>8748</v>
      </c>
      <c r="V53" s="19">
        <f t="shared" si="27"/>
        <v>198</v>
      </c>
      <c r="W53" s="19">
        <f t="shared" si="28"/>
        <v>240.99</v>
      </c>
    </row>
    <row r="54" spans="1:23" ht="49.35" customHeight="1" x14ac:dyDescent="0.25">
      <c r="A54" s="6"/>
      <c r="B54" s="3" t="s">
        <v>9</v>
      </c>
      <c r="C54" s="3" t="s">
        <v>134</v>
      </c>
      <c r="D54" s="3">
        <v>0</v>
      </c>
      <c r="E54" s="3" t="s">
        <v>136</v>
      </c>
      <c r="F54" s="4">
        <v>173</v>
      </c>
      <c r="G54" s="12">
        <v>9.99</v>
      </c>
      <c r="H54" s="12">
        <f t="shared" si="4"/>
        <v>1728.27</v>
      </c>
      <c r="J54" s="11" t="s">
        <v>146</v>
      </c>
      <c r="K54" s="24" t="s">
        <v>125</v>
      </c>
      <c r="M54" s="18">
        <v>120</v>
      </c>
      <c r="N54" s="18">
        <v>4.5599999999999996</v>
      </c>
      <c r="O54" s="18">
        <v>40</v>
      </c>
      <c r="P54" s="18">
        <v>30</v>
      </c>
      <c r="Q54" s="18">
        <v>30</v>
      </c>
      <c r="R54" s="18">
        <f t="shared" ref="R54:R58" si="29">O54*P54*Q54/1000000</f>
        <v>3.5999999999999997E-2</v>
      </c>
      <c r="S54" s="18">
        <v>9</v>
      </c>
      <c r="T54" s="19">
        <f>180/Q54</f>
        <v>6</v>
      </c>
      <c r="U54" s="19">
        <f t="shared" ref="U54:U58" si="30">M54*S54*T54</f>
        <v>6480</v>
      </c>
      <c r="V54" s="19">
        <f t="shared" ref="V54:V58" si="31">T54*Q54+18</f>
        <v>198</v>
      </c>
      <c r="W54" s="19">
        <f t="shared" ref="W54:W58" si="32">T54*S54*N54+15</f>
        <v>261.24</v>
      </c>
    </row>
    <row r="55" spans="1:23" ht="49.35" customHeight="1" x14ac:dyDescent="0.25">
      <c r="A55" s="6"/>
      <c r="B55" s="3" t="s">
        <v>4</v>
      </c>
      <c r="C55" s="3" t="s">
        <v>134</v>
      </c>
      <c r="D55" s="3" t="s">
        <v>15</v>
      </c>
      <c r="E55" s="3" t="s">
        <v>137</v>
      </c>
      <c r="F55" s="4">
        <v>274</v>
      </c>
      <c r="G55" s="12">
        <v>8.99</v>
      </c>
      <c r="H55" s="12">
        <f t="shared" si="4"/>
        <v>2463.2600000000002</v>
      </c>
      <c r="J55" s="11" t="s">
        <v>147</v>
      </c>
      <c r="K55" s="24" t="s">
        <v>141</v>
      </c>
      <c r="M55" s="18">
        <v>60</v>
      </c>
      <c r="N55" s="18">
        <v>2.4</v>
      </c>
      <c r="O55" s="18">
        <v>32</v>
      </c>
      <c r="P55" s="18">
        <v>26</v>
      </c>
      <c r="Q55" s="18">
        <v>21</v>
      </c>
      <c r="R55" s="19">
        <f t="shared" si="29"/>
        <v>1.7472000000000001E-2</v>
      </c>
      <c r="S55" s="18">
        <v>9</v>
      </c>
      <c r="T55" s="19">
        <f>ROUNDUP(180/Q55,0)</f>
        <v>9</v>
      </c>
      <c r="U55" s="19">
        <f t="shared" si="30"/>
        <v>4860</v>
      </c>
      <c r="V55" s="19">
        <f t="shared" si="31"/>
        <v>207</v>
      </c>
      <c r="W55" s="19">
        <f t="shared" si="32"/>
        <v>209.4</v>
      </c>
    </row>
    <row r="56" spans="1:23" ht="49.35" customHeight="1" x14ac:dyDescent="0.25">
      <c r="A56" s="6"/>
      <c r="B56" s="3" t="s">
        <v>4</v>
      </c>
      <c r="C56" s="3" t="s">
        <v>134</v>
      </c>
      <c r="D56" s="3" t="s">
        <v>12</v>
      </c>
      <c r="E56" s="3" t="s">
        <v>138</v>
      </c>
      <c r="F56" s="4">
        <v>264</v>
      </c>
      <c r="G56" s="12">
        <v>9.4499999999999993</v>
      </c>
      <c r="H56" s="12">
        <f t="shared" si="4"/>
        <v>2494.7999999999997</v>
      </c>
      <c r="K56" s="24" t="s">
        <v>141</v>
      </c>
      <c r="M56" s="18">
        <v>60</v>
      </c>
      <c r="N56" s="18">
        <v>2.4</v>
      </c>
      <c r="O56" s="18">
        <v>32</v>
      </c>
      <c r="P56" s="18">
        <v>26</v>
      </c>
      <c r="Q56" s="18">
        <v>21</v>
      </c>
      <c r="R56" s="19">
        <f t="shared" si="29"/>
        <v>1.7472000000000001E-2</v>
      </c>
      <c r="S56" s="18">
        <v>9</v>
      </c>
      <c r="T56" s="19">
        <f>ROUNDUP(180/Q56,0)</f>
        <v>9</v>
      </c>
      <c r="U56" s="19">
        <f t="shared" si="30"/>
        <v>4860</v>
      </c>
      <c r="V56" s="19">
        <f t="shared" si="31"/>
        <v>207</v>
      </c>
      <c r="W56" s="19">
        <f t="shared" si="32"/>
        <v>209.4</v>
      </c>
    </row>
    <row r="57" spans="1:23" ht="116.25" customHeight="1" x14ac:dyDescent="0.25">
      <c r="A57" s="6"/>
      <c r="B57" s="3" t="s">
        <v>4</v>
      </c>
      <c r="C57" s="3" t="s">
        <v>134</v>
      </c>
      <c r="D57" s="3" t="s">
        <v>13</v>
      </c>
      <c r="E57" s="3" t="s">
        <v>139</v>
      </c>
      <c r="F57" s="4">
        <v>177</v>
      </c>
      <c r="G57" s="12">
        <v>9.99</v>
      </c>
      <c r="H57" s="12">
        <f t="shared" si="4"/>
        <v>1768.23</v>
      </c>
      <c r="K57" s="24" t="s">
        <v>117</v>
      </c>
      <c r="M57" s="18">
        <v>60</v>
      </c>
      <c r="N57" s="18">
        <v>2.4</v>
      </c>
      <c r="O57" s="18">
        <v>32</v>
      </c>
      <c r="P57" s="18">
        <v>26</v>
      </c>
      <c r="Q57" s="18">
        <v>21</v>
      </c>
      <c r="R57" s="19">
        <f t="shared" si="29"/>
        <v>1.7472000000000001E-2</v>
      </c>
      <c r="S57" s="18">
        <v>9</v>
      </c>
      <c r="T57" s="19">
        <f>ROUNDUP(180/Q57,0)</f>
        <v>9</v>
      </c>
      <c r="U57" s="19">
        <f t="shared" si="30"/>
        <v>4860</v>
      </c>
      <c r="V57" s="19">
        <f t="shared" si="31"/>
        <v>207</v>
      </c>
      <c r="W57" s="19">
        <f t="shared" si="32"/>
        <v>209.4</v>
      </c>
    </row>
    <row r="58" spans="1:23" ht="49.35" customHeight="1" x14ac:dyDescent="0.25">
      <c r="A58" s="6"/>
      <c r="B58" s="3" t="s">
        <v>5</v>
      </c>
      <c r="C58" s="3" t="s">
        <v>134</v>
      </c>
      <c r="D58" s="3" t="s">
        <v>12</v>
      </c>
      <c r="E58" s="3" t="s">
        <v>140</v>
      </c>
      <c r="F58" s="4">
        <v>264</v>
      </c>
      <c r="G58" s="12">
        <v>5.99</v>
      </c>
      <c r="H58" s="12">
        <f t="shared" si="4"/>
        <v>1581.3600000000001</v>
      </c>
      <c r="J58" s="11" t="s">
        <v>148</v>
      </c>
      <c r="K58" s="24" t="s">
        <v>117</v>
      </c>
      <c r="M58" s="18">
        <v>108</v>
      </c>
      <c r="N58" s="18">
        <v>2.79</v>
      </c>
      <c r="O58" s="18">
        <v>40</v>
      </c>
      <c r="P58" s="18">
        <v>30</v>
      </c>
      <c r="Q58" s="18">
        <v>20</v>
      </c>
      <c r="R58" s="19">
        <f t="shared" si="29"/>
        <v>2.4E-2</v>
      </c>
      <c r="S58" s="18">
        <v>9</v>
      </c>
      <c r="T58" s="19">
        <f>180/Q58</f>
        <v>9</v>
      </c>
      <c r="U58" s="19">
        <f t="shared" si="30"/>
        <v>8748</v>
      </c>
      <c r="V58" s="19">
        <f t="shared" si="31"/>
        <v>198</v>
      </c>
      <c r="W58" s="19">
        <f t="shared" si="32"/>
        <v>240.99</v>
      </c>
    </row>
    <row r="59" spans="1:23" ht="49.35" customHeight="1" x14ac:dyDescent="0.25">
      <c r="G59" s="12"/>
      <c r="H59" s="12">
        <f t="shared" si="4"/>
        <v>0</v>
      </c>
    </row>
    <row r="60" spans="1:23" ht="49.35" customHeight="1" x14ac:dyDescent="0.25">
      <c r="B60" s="26" t="s">
        <v>8</v>
      </c>
      <c r="C60" s="26" t="s">
        <v>24</v>
      </c>
      <c r="D60" s="26" t="s">
        <v>27</v>
      </c>
      <c r="E60" s="26" t="s">
        <v>293</v>
      </c>
      <c r="F60" s="27">
        <v>48</v>
      </c>
      <c r="G60" s="12">
        <v>10.99</v>
      </c>
      <c r="H60" s="12">
        <f t="shared" si="4"/>
        <v>527.52</v>
      </c>
      <c r="I60"/>
    </row>
    <row r="61" spans="1:23" ht="49.35" customHeight="1" x14ac:dyDescent="0.55000000000000004">
      <c r="B61" s="28" t="s">
        <v>8</v>
      </c>
      <c r="C61" s="28" t="s">
        <v>24</v>
      </c>
      <c r="D61" s="28" t="s">
        <v>21</v>
      </c>
      <c r="E61" s="28" t="s">
        <v>294</v>
      </c>
      <c r="F61" s="28">
        <v>85</v>
      </c>
      <c r="G61" s="12">
        <v>11.99</v>
      </c>
      <c r="H61" s="12">
        <f t="shared" si="4"/>
        <v>1019.15</v>
      </c>
      <c r="I61" s="1"/>
    </row>
    <row r="62" spans="1:23" ht="49.35" customHeight="1" x14ac:dyDescent="0.55000000000000004">
      <c r="B62" s="28" t="s">
        <v>8</v>
      </c>
      <c r="C62" s="28" t="s">
        <v>24</v>
      </c>
      <c r="D62" s="28" t="s">
        <v>20</v>
      </c>
      <c r="E62" s="28" t="s">
        <v>295</v>
      </c>
      <c r="F62" s="28">
        <v>79</v>
      </c>
      <c r="G62" s="12">
        <v>12.99</v>
      </c>
      <c r="H62" s="12">
        <f t="shared" si="4"/>
        <v>1026.21</v>
      </c>
      <c r="I62" s="1"/>
    </row>
    <row r="63" spans="1:23" ht="49.35" customHeight="1" x14ac:dyDescent="0.55000000000000004">
      <c r="B63" s="28" t="s">
        <v>8</v>
      </c>
      <c r="C63" s="28" t="s">
        <v>24</v>
      </c>
      <c r="D63" s="28" t="s">
        <v>19</v>
      </c>
      <c r="E63" s="28" t="s">
        <v>296</v>
      </c>
      <c r="F63" s="28">
        <v>41</v>
      </c>
      <c r="G63" s="12">
        <v>13.99</v>
      </c>
      <c r="H63" s="12">
        <f t="shared" si="4"/>
        <v>573.59</v>
      </c>
      <c r="I63" s="1"/>
    </row>
    <row r="64" spans="1:23" ht="49.35" customHeight="1" x14ac:dyDescent="0.55000000000000004">
      <c r="B64" s="28" t="s">
        <v>6</v>
      </c>
      <c r="C64" s="28" t="s">
        <v>24</v>
      </c>
      <c r="D64" s="28" t="s">
        <v>28</v>
      </c>
      <c r="E64" s="28" t="s">
        <v>297</v>
      </c>
      <c r="F64" s="28">
        <v>67</v>
      </c>
      <c r="G64" s="12">
        <v>21.99</v>
      </c>
      <c r="H64" s="12">
        <f t="shared" si="4"/>
        <v>1473.33</v>
      </c>
      <c r="I64"/>
    </row>
    <row r="65" spans="2:9" ht="49.35" customHeight="1" x14ac:dyDescent="0.55000000000000004">
      <c r="B65" s="28" t="s">
        <v>6</v>
      </c>
      <c r="C65" s="28" t="s">
        <v>24</v>
      </c>
      <c r="D65" s="28" t="s">
        <v>14</v>
      </c>
      <c r="E65" s="28" t="s">
        <v>298</v>
      </c>
      <c r="F65" s="28">
        <v>87</v>
      </c>
      <c r="G65" s="12">
        <v>23.99</v>
      </c>
      <c r="H65" s="12">
        <f t="shared" si="4"/>
        <v>2087.1299999999997</v>
      </c>
      <c r="I65" s="1"/>
    </row>
    <row r="66" spans="2:9" ht="49.35" customHeight="1" x14ac:dyDescent="0.55000000000000004">
      <c r="B66" s="28" t="s">
        <v>6</v>
      </c>
      <c r="C66" s="28" t="s">
        <v>24</v>
      </c>
      <c r="D66" s="28" t="s">
        <v>16</v>
      </c>
      <c r="E66" s="28" t="s">
        <v>299</v>
      </c>
      <c r="F66" s="28">
        <v>98</v>
      </c>
      <c r="G66" s="12">
        <v>25.99</v>
      </c>
      <c r="H66" s="12">
        <f t="shared" si="4"/>
        <v>2547.02</v>
      </c>
      <c r="I66" s="1"/>
    </row>
    <row r="67" spans="2:9" ht="49.35" customHeight="1" x14ac:dyDescent="0.55000000000000004">
      <c r="B67" s="28" t="s">
        <v>6</v>
      </c>
      <c r="C67" s="28" t="s">
        <v>24</v>
      </c>
      <c r="D67" s="28" t="s">
        <v>18</v>
      </c>
      <c r="E67" s="28" t="s">
        <v>300</v>
      </c>
      <c r="F67" s="28">
        <v>58</v>
      </c>
      <c r="G67" s="12">
        <v>27.99</v>
      </c>
      <c r="H67" s="12">
        <f t="shared" si="4"/>
        <v>1623.4199999999998</v>
      </c>
      <c r="I67" s="1"/>
    </row>
    <row r="68" spans="2:9" ht="49.35" customHeight="1" x14ac:dyDescent="0.55000000000000004">
      <c r="B68" s="28" t="s">
        <v>7</v>
      </c>
      <c r="C68" s="28" t="s">
        <v>24</v>
      </c>
      <c r="D68" s="28" t="s">
        <v>15</v>
      </c>
      <c r="E68" s="28" t="s">
        <v>301</v>
      </c>
      <c r="F68" s="28">
        <v>28</v>
      </c>
      <c r="G68" s="12">
        <v>12.99</v>
      </c>
      <c r="H68" s="12">
        <f t="shared" ref="H68:H131" si="33">SUM(F68*G68)</f>
        <v>363.72</v>
      </c>
      <c r="I68"/>
    </row>
    <row r="69" spans="2:9" ht="49.35" customHeight="1" x14ac:dyDescent="0.55000000000000004">
      <c r="B69" s="28" t="s">
        <v>7</v>
      </c>
      <c r="C69" s="28" t="s">
        <v>24</v>
      </c>
      <c r="D69" s="28" t="s">
        <v>12</v>
      </c>
      <c r="E69" s="28" t="s">
        <v>302</v>
      </c>
      <c r="F69" s="28">
        <v>153</v>
      </c>
      <c r="G69" s="12">
        <v>13.99</v>
      </c>
      <c r="H69" s="12">
        <f t="shared" si="33"/>
        <v>2140.4700000000003</v>
      </c>
      <c r="I69" s="1"/>
    </row>
    <row r="70" spans="2:9" ht="49.35" customHeight="1" x14ac:dyDescent="0.25">
      <c r="G70" s="12"/>
      <c r="H70" s="12">
        <f t="shared" si="33"/>
        <v>0</v>
      </c>
      <c r="I70" s="1"/>
    </row>
    <row r="71" spans="2:9" ht="49.35" customHeight="1" x14ac:dyDescent="0.55000000000000004">
      <c r="B71" s="28" t="s">
        <v>8</v>
      </c>
      <c r="C71" s="28" t="s">
        <v>25</v>
      </c>
      <c r="D71" s="28" t="s">
        <v>27</v>
      </c>
      <c r="E71" s="28" t="s">
        <v>303</v>
      </c>
      <c r="F71" s="28">
        <v>118</v>
      </c>
      <c r="G71" s="12">
        <v>10.99</v>
      </c>
      <c r="H71" s="12">
        <f t="shared" si="33"/>
        <v>1296.82</v>
      </c>
      <c r="I71"/>
    </row>
    <row r="72" spans="2:9" ht="49.35" customHeight="1" x14ac:dyDescent="0.55000000000000004">
      <c r="B72" s="28" t="s">
        <v>8</v>
      </c>
      <c r="C72" s="28" t="s">
        <v>25</v>
      </c>
      <c r="D72" s="28" t="s">
        <v>21</v>
      </c>
      <c r="E72" s="28" t="s">
        <v>304</v>
      </c>
      <c r="F72" s="28">
        <v>106</v>
      </c>
      <c r="G72" s="12">
        <v>11.99</v>
      </c>
      <c r="H72" s="12">
        <f t="shared" si="33"/>
        <v>1270.94</v>
      </c>
      <c r="I72" s="1"/>
    </row>
    <row r="73" spans="2:9" ht="49.35" customHeight="1" x14ac:dyDescent="0.55000000000000004">
      <c r="B73" s="28" t="s">
        <v>8</v>
      </c>
      <c r="C73" s="28" t="s">
        <v>25</v>
      </c>
      <c r="D73" s="28" t="s">
        <v>20</v>
      </c>
      <c r="E73" s="28" t="s">
        <v>305</v>
      </c>
      <c r="F73" s="28">
        <v>141</v>
      </c>
      <c r="G73" s="12">
        <v>12.99</v>
      </c>
      <c r="H73" s="12">
        <f t="shared" si="33"/>
        <v>1831.59</v>
      </c>
      <c r="I73" s="1"/>
    </row>
    <row r="74" spans="2:9" ht="49.35" customHeight="1" x14ac:dyDescent="0.55000000000000004">
      <c r="B74" s="28" t="s">
        <v>8</v>
      </c>
      <c r="C74" s="28" t="s">
        <v>25</v>
      </c>
      <c r="D74" s="29" t="s">
        <v>19</v>
      </c>
      <c r="E74" s="28" t="s">
        <v>306</v>
      </c>
      <c r="F74" s="28">
        <v>109</v>
      </c>
      <c r="G74" s="12">
        <v>13.99</v>
      </c>
      <c r="H74" s="12">
        <f t="shared" si="33"/>
        <v>1524.91</v>
      </c>
      <c r="I74" s="1"/>
    </row>
    <row r="75" spans="2:9" ht="49.35" customHeight="1" x14ac:dyDescent="0.55000000000000004">
      <c r="B75" s="28" t="s">
        <v>6</v>
      </c>
      <c r="C75" s="28" t="s">
        <v>25</v>
      </c>
      <c r="D75" s="29" t="s">
        <v>28</v>
      </c>
      <c r="E75" s="28" t="s">
        <v>307</v>
      </c>
      <c r="F75" s="28">
        <v>128</v>
      </c>
      <c r="G75" s="12">
        <v>21.99</v>
      </c>
      <c r="H75" s="12">
        <f t="shared" si="33"/>
        <v>2814.72</v>
      </c>
      <c r="I75"/>
    </row>
    <row r="76" spans="2:9" ht="49.35" customHeight="1" x14ac:dyDescent="0.55000000000000004">
      <c r="B76" s="28" t="s">
        <v>6</v>
      </c>
      <c r="C76" s="28" t="s">
        <v>25</v>
      </c>
      <c r="D76" s="29" t="s">
        <v>14</v>
      </c>
      <c r="E76" s="28" t="s">
        <v>308</v>
      </c>
      <c r="F76" s="28">
        <v>152</v>
      </c>
      <c r="G76" s="12">
        <v>23.99</v>
      </c>
      <c r="H76" s="12">
        <f t="shared" si="33"/>
        <v>3646.4799999999996</v>
      </c>
      <c r="I76" s="1"/>
    </row>
    <row r="77" spans="2:9" ht="49.35" customHeight="1" x14ac:dyDescent="0.55000000000000004">
      <c r="B77" s="28" t="s">
        <v>6</v>
      </c>
      <c r="C77" s="28" t="s">
        <v>25</v>
      </c>
      <c r="D77" s="29" t="s">
        <v>16</v>
      </c>
      <c r="E77" s="28" t="s">
        <v>309</v>
      </c>
      <c r="F77" s="28">
        <v>134</v>
      </c>
      <c r="G77" s="12">
        <v>25.99</v>
      </c>
      <c r="H77" s="12">
        <f t="shared" si="33"/>
        <v>3482.66</v>
      </c>
      <c r="I77" s="1"/>
    </row>
    <row r="78" spans="2:9" ht="49.35" customHeight="1" x14ac:dyDescent="0.55000000000000004">
      <c r="B78" s="28" t="s">
        <v>6</v>
      </c>
      <c r="C78" s="28" t="s">
        <v>25</v>
      </c>
      <c r="D78" s="29" t="s">
        <v>18</v>
      </c>
      <c r="E78" s="28" t="s">
        <v>310</v>
      </c>
      <c r="F78" s="28">
        <v>123</v>
      </c>
      <c r="G78" s="12">
        <v>27.99</v>
      </c>
      <c r="H78" s="12">
        <f t="shared" si="33"/>
        <v>3442.77</v>
      </c>
      <c r="I78" s="1"/>
    </row>
    <row r="79" spans="2:9" ht="49.35" customHeight="1" x14ac:dyDescent="0.55000000000000004">
      <c r="B79" s="28" t="s">
        <v>7</v>
      </c>
      <c r="C79" s="28" t="s">
        <v>25</v>
      </c>
      <c r="D79" s="28" t="s">
        <v>15</v>
      </c>
      <c r="E79" s="28" t="s">
        <v>311</v>
      </c>
      <c r="F79" s="28">
        <v>21</v>
      </c>
      <c r="G79" s="12">
        <v>12.99</v>
      </c>
      <c r="H79" s="12">
        <f t="shared" si="33"/>
        <v>272.79000000000002</v>
      </c>
      <c r="I79" s="1"/>
    </row>
    <row r="80" spans="2:9" ht="49.35" customHeight="1" x14ac:dyDescent="0.55000000000000004">
      <c r="B80" s="28" t="s">
        <v>7</v>
      </c>
      <c r="C80" s="28" t="s">
        <v>25</v>
      </c>
      <c r="D80" s="28" t="s">
        <v>12</v>
      </c>
      <c r="E80" s="28" t="s">
        <v>312</v>
      </c>
      <c r="F80" s="28">
        <v>187</v>
      </c>
      <c r="G80" s="12">
        <v>13.99</v>
      </c>
      <c r="H80" s="12">
        <f t="shared" si="33"/>
        <v>2616.13</v>
      </c>
      <c r="I80" s="1"/>
    </row>
    <row r="81" spans="2:9" ht="49.35" customHeight="1" x14ac:dyDescent="0.55000000000000004">
      <c r="B81" s="28" t="s">
        <v>9</v>
      </c>
      <c r="C81" s="28" t="s">
        <v>36</v>
      </c>
      <c r="D81" s="28"/>
      <c r="E81" s="28" t="s">
        <v>313</v>
      </c>
      <c r="F81" s="28">
        <v>125</v>
      </c>
      <c r="G81" s="12">
        <v>9.99</v>
      </c>
      <c r="H81" s="12">
        <f t="shared" si="33"/>
        <v>1248.75</v>
      </c>
      <c r="I81"/>
    </row>
    <row r="82" spans="2:9" ht="49.35" customHeight="1" x14ac:dyDescent="0.55000000000000004">
      <c r="B82" s="28" t="s">
        <v>9</v>
      </c>
      <c r="C82" s="28" t="s">
        <v>23</v>
      </c>
      <c r="D82" s="28"/>
      <c r="E82" s="28" t="s">
        <v>314</v>
      </c>
      <c r="F82" s="28">
        <v>130</v>
      </c>
      <c r="G82" s="12">
        <v>9.99</v>
      </c>
      <c r="H82" s="12">
        <f t="shared" si="33"/>
        <v>1298.7</v>
      </c>
      <c r="I82"/>
    </row>
    <row r="83" spans="2:9" ht="49.35" customHeight="1" x14ac:dyDescent="0.55000000000000004">
      <c r="E83" s="28"/>
      <c r="F83" s="28"/>
      <c r="G83" s="12"/>
      <c r="H83" s="12">
        <f t="shared" si="33"/>
        <v>0</v>
      </c>
      <c r="I83" s="1"/>
    </row>
    <row r="84" spans="2:9" ht="49.35" customHeight="1" x14ac:dyDescent="0.55000000000000004">
      <c r="B84" s="28" t="s">
        <v>4</v>
      </c>
      <c r="C84" s="28" t="s">
        <v>315</v>
      </c>
      <c r="D84" s="28" t="s">
        <v>15</v>
      </c>
      <c r="E84" s="28" t="s">
        <v>316</v>
      </c>
      <c r="F84" s="28">
        <v>96</v>
      </c>
      <c r="G84" s="12">
        <v>8.99</v>
      </c>
      <c r="H84" s="12">
        <f t="shared" si="33"/>
        <v>863.04</v>
      </c>
      <c r="I84"/>
    </row>
    <row r="85" spans="2:9" ht="49.35" customHeight="1" x14ac:dyDescent="0.55000000000000004">
      <c r="B85" s="28" t="s">
        <v>4</v>
      </c>
      <c r="C85" s="28" t="s">
        <v>315</v>
      </c>
      <c r="D85" s="28" t="s">
        <v>12</v>
      </c>
      <c r="E85" s="28" t="s">
        <v>317</v>
      </c>
      <c r="F85" s="28">
        <v>95</v>
      </c>
      <c r="G85" s="12">
        <v>9.4499999999999993</v>
      </c>
      <c r="H85" s="12">
        <f t="shared" si="33"/>
        <v>897.74999999999989</v>
      </c>
      <c r="I85" s="1"/>
    </row>
    <row r="86" spans="2:9" ht="49.35" customHeight="1" x14ac:dyDescent="0.25">
      <c r="G86" s="12"/>
      <c r="H86" s="12">
        <f t="shared" si="33"/>
        <v>0</v>
      </c>
    </row>
    <row r="87" spans="2:9" ht="96" customHeight="1" x14ac:dyDescent="0.25">
      <c r="B87" s="26" t="s">
        <v>150</v>
      </c>
      <c r="C87" s="26" t="s">
        <v>151</v>
      </c>
      <c r="D87" s="26" t="s">
        <v>152</v>
      </c>
      <c r="E87" s="26" t="s">
        <v>153</v>
      </c>
      <c r="F87" s="27">
        <v>253</v>
      </c>
      <c r="G87" s="12">
        <v>14.75</v>
      </c>
      <c r="H87" s="12">
        <f t="shared" si="33"/>
        <v>3731.75</v>
      </c>
      <c r="I87"/>
    </row>
    <row r="88" spans="2:9" ht="114" customHeight="1" x14ac:dyDescent="0.25">
      <c r="B88" s="26" t="s">
        <v>150</v>
      </c>
      <c r="C88" s="26" t="s">
        <v>319</v>
      </c>
      <c r="D88" s="26" t="s">
        <v>154</v>
      </c>
      <c r="E88" s="26" t="s">
        <v>155</v>
      </c>
      <c r="F88" s="27">
        <v>1400</v>
      </c>
      <c r="G88" s="12">
        <v>15.99</v>
      </c>
      <c r="H88" s="12">
        <f t="shared" si="33"/>
        <v>22386</v>
      </c>
      <c r="I88" s="1"/>
    </row>
    <row r="89" spans="2:9" ht="91.5" customHeight="1" x14ac:dyDescent="0.25">
      <c r="B89" s="26" t="s">
        <v>156</v>
      </c>
      <c r="C89" s="26" t="s">
        <v>149</v>
      </c>
      <c r="D89" s="26"/>
      <c r="E89" s="26" t="s">
        <v>157</v>
      </c>
      <c r="F89" s="27">
        <v>494</v>
      </c>
      <c r="G89" s="12">
        <v>19.989999999999998</v>
      </c>
      <c r="H89" s="12">
        <f t="shared" si="33"/>
        <v>9875.06</v>
      </c>
      <c r="I89"/>
    </row>
    <row r="90" spans="2:9" ht="91.5" customHeight="1" x14ac:dyDescent="0.25">
      <c r="B90" s="26" t="s">
        <v>156</v>
      </c>
      <c r="C90" s="26" t="s">
        <v>158</v>
      </c>
      <c r="D90" s="26"/>
      <c r="E90" s="26" t="s">
        <v>159</v>
      </c>
      <c r="F90" s="27">
        <v>503</v>
      </c>
      <c r="G90" s="12">
        <v>19.989999999999998</v>
      </c>
      <c r="H90" s="12">
        <f t="shared" si="33"/>
        <v>10054.969999999999</v>
      </c>
      <c r="I90" s="1"/>
    </row>
    <row r="91" spans="2:9" ht="114" customHeight="1" x14ac:dyDescent="0.25">
      <c r="B91" s="26" t="s">
        <v>160</v>
      </c>
      <c r="C91" s="26" t="s">
        <v>161</v>
      </c>
      <c r="D91" s="26"/>
      <c r="E91" s="26" t="s">
        <v>162</v>
      </c>
      <c r="F91" s="27">
        <v>126</v>
      </c>
      <c r="G91" s="12">
        <v>10</v>
      </c>
      <c r="H91" s="12">
        <f t="shared" si="33"/>
        <v>1260</v>
      </c>
      <c r="I91"/>
    </row>
    <row r="92" spans="2:9" ht="49.35" customHeight="1" x14ac:dyDescent="0.25">
      <c r="B92" s="26" t="s">
        <v>163</v>
      </c>
      <c r="C92" s="26" t="s">
        <v>164</v>
      </c>
      <c r="D92" s="26" t="s">
        <v>12</v>
      </c>
      <c r="E92" s="26" t="s">
        <v>165</v>
      </c>
      <c r="F92" s="27">
        <v>9</v>
      </c>
      <c r="G92" s="12">
        <v>13</v>
      </c>
      <c r="H92" s="12">
        <f t="shared" si="33"/>
        <v>117</v>
      </c>
      <c r="I92" s="1"/>
    </row>
    <row r="93" spans="2:9" ht="49.35" customHeight="1" x14ac:dyDescent="0.25">
      <c r="B93" s="26" t="s">
        <v>163</v>
      </c>
      <c r="C93" s="26" t="s">
        <v>164</v>
      </c>
      <c r="D93" s="26" t="s">
        <v>13</v>
      </c>
      <c r="E93" s="26" t="s">
        <v>166</v>
      </c>
      <c r="F93" s="27">
        <v>11</v>
      </c>
      <c r="G93" s="12">
        <v>13</v>
      </c>
      <c r="H93" s="12">
        <f t="shared" si="33"/>
        <v>143</v>
      </c>
      <c r="I93" s="1"/>
    </row>
    <row r="94" spans="2:9" ht="49.35" customHeight="1" x14ac:dyDescent="0.25">
      <c r="B94" s="26" t="s">
        <v>167</v>
      </c>
      <c r="C94" s="26" t="s">
        <v>149</v>
      </c>
      <c r="D94" s="26" t="s">
        <v>168</v>
      </c>
      <c r="E94" s="26" t="s">
        <v>169</v>
      </c>
      <c r="F94" s="27">
        <v>7</v>
      </c>
      <c r="G94" s="12">
        <v>15</v>
      </c>
      <c r="H94" s="12">
        <f t="shared" si="33"/>
        <v>105</v>
      </c>
      <c r="I94"/>
    </row>
    <row r="95" spans="2:9" ht="99.75" customHeight="1" x14ac:dyDescent="0.25">
      <c r="B95" s="26" t="s">
        <v>170</v>
      </c>
      <c r="C95" s="26" t="s">
        <v>149</v>
      </c>
      <c r="D95" s="26" t="s">
        <v>171</v>
      </c>
      <c r="E95" s="26" t="s">
        <v>172</v>
      </c>
      <c r="F95" s="27">
        <v>7</v>
      </c>
      <c r="G95" s="12">
        <v>20.99</v>
      </c>
      <c r="H95" s="12">
        <f t="shared" si="33"/>
        <v>146.92999999999998</v>
      </c>
      <c r="I95"/>
    </row>
    <row r="96" spans="2:9" ht="99.75" customHeight="1" x14ac:dyDescent="0.25">
      <c r="B96" s="26" t="s">
        <v>170</v>
      </c>
      <c r="C96" s="26" t="s">
        <v>173</v>
      </c>
      <c r="D96" s="26" t="s">
        <v>171</v>
      </c>
      <c r="E96" s="26" t="s">
        <v>174</v>
      </c>
      <c r="F96" s="27">
        <v>30</v>
      </c>
      <c r="G96" s="12">
        <v>20.99</v>
      </c>
      <c r="H96" s="12">
        <f t="shared" si="33"/>
        <v>629.69999999999993</v>
      </c>
      <c r="I96" s="1"/>
    </row>
    <row r="97" spans="2:9" ht="99.75" customHeight="1" x14ac:dyDescent="0.25">
      <c r="B97" s="26" t="s">
        <v>170</v>
      </c>
      <c r="C97" s="26" t="s">
        <v>173</v>
      </c>
      <c r="D97" s="26" t="s">
        <v>175</v>
      </c>
      <c r="E97" s="26" t="s">
        <v>176</v>
      </c>
      <c r="F97" s="27">
        <v>80</v>
      </c>
      <c r="G97" s="12">
        <v>21.99</v>
      </c>
      <c r="H97" s="12">
        <f t="shared" si="33"/>
        <v>1759.1999999999998</v>
      </c>
      <c r="I97"/>
    </row>
    <row r="98" spans="2:9" ht="91.5" customHeight="1" x14ac:dyDescent="0.25">
      <c r="B98" s="26" t="s">
        <v>177</v>
      </c>
      <c r="C98" s="26" t="s">
        <v>149</v>
      </c>
      <c r="D98" s="26" t="s">
        <v>178</v>
      </c>
      <c r="E98" s="26" t="s">
        <v>179</v>
      </c>
      <c r="F98" s="27">
        <v>360</v>
      </c>
      <c r="G98" s="12">
        <v>26</v>
      </c>
      <c r="H98" s="12">
        <f t="shared" si="33"/>
        <v>9360</v>
      </c>
      <c r="I98"/>
    </row>
    <row r="99" spans="2:9" ht="91.5" customHeight="1" x14ac:dyDescent="0.25">
      <c r="B99" s="26" t="s">
        <v>177</v>
      </c>
      <c r="C99" s="26" t="s">
        <v>180</v>
      </c>
      <c r="D99" s="26" t="s">
        <v>178</v>
      </c>
      <c r="E99" s="26" t="s">
        <v>181</v>
      </c>
      <c r="F99" s="27">
        <v>192</v>
      </c>
      <c r="G99" s="12">
        <v>26</v>
      </c>
      <c r="H99" s="12">
        <f t="shared" si="33"/>
        <v>4992</v>
      </c>
      <c r="I99" s="1"/>
    </row>
    <row r="100" spans="2:9" ht="91.5" customHeight="1" x14ac:dyDescent="0.25">
      <c r="B100" s="26" t="s">
        <v>182</v>
      </c>
      <c r="C100" s="26" t="s">
        <v>183</v>
      </c>
      <c r="D100" s="26" t="s">
        <v>184</v>
      </c>
      <c r="E100" s="26" t="s">
        <v>185</v>
      </c>
      <c r="F100" s="27">
        <v>106</v>
      </c>
      <c r="G100" s="12">
        <v>17</v>
      </c>
      <c r="H100" s="12">
        <f t="shared" si="33"/>
        <v>1802</v>
      </c>
      <c r="I100"/>
    </row>
    <row r="101" spans="2:9" ht="91.5" customHeight="1" x14ac:dyDescent="0.25">
      <c r="B101" s="26" t="s">
        <v>182</v>
      </c>
      <c r="C101" s="26" t="s">
        <v>180</v>
      </c>
      <c r="D101" s="26" t="s">
        <v>184</v>
      </c>
      <c r="E101" s="26" t="s">
        <v>186</v>
      </c>
      <c r="F101" s="27">
        <v>140</v>
      </c>
      <c r="G101" s="12">
        <v>17</v>
      </c>
      <c r="H101" s="12">
        <f t="shared" si="33"/>
        <v>2380</v>
      </c>
      <c r="I101"/>
    </row>
    <row r="102" spans="2:9" ht="91.5" customHeight="1" x14ac:dyDescent="0.25">
      <c r="B102" s="26" t="s">
        <v>182</v>
      </c>
      <c r="C102" s="26" t="s">
        <v>183</v>
      </c>
      <c r="D102" s="26" t="s">
        <v>187</v>
      </c>
      <c r="E102" s="26" t="s">
        <v>188</v>
      </c>
      <c r="F102" s="27">
        <v>37</v>
      </c>
      <c r="G102" s="12">
        <v>18</v>
      </c>
      <c r="H102" s="12">
        <f t="shared" si="33"/>
        <v>666</v>
      </c>
      <c r="I102"/>
    </row>
    <row r="103" spans="2:9" ht="91.5" customHeight="1" x14ac:dyDescent="0.25">
      <c r="B103" s="26" t="s">
        <v>182</v>
      </c>
      <c r="C103" s="26" t="s">
        <v>180</v>
      </c>
      <c r="D103" s="26" t="s">
        <v>187</v>
      </c>
      <c r="E103" s="26" t="s">
        <v>189</v>
      </c>
      <c r="F103" s="27">
        <v>61</v>
      </c>
      <c r="G103" s="12">
        <v>18</v>
      </c>
      <c r="H103" s="12">
        <f t="shared" si="33"/>
        <v>1098</v>
      </c>
      <c r="I103"/>
    </row>
    <row r="104" spans="2:9" ht="91.5" customHeight="1" x14ac:dyDescent="0.25">
      <c r="B104" s="26" t="s">
        <v>182</v>
      </c>
      <c r="C104" s="26" t="s">
        <v>190</v>
      </c>
      <c r="D104" s="26" t="s">
        <v>187</v>
      </c>
      <c r="E104" s="26" t="s">
        <v>191</v>
      </c>
      <c r="F104" s="27">
        <v>45</v>
      </c>
      <c r="G104" s="12">
        <v>18</v>
      </c>
      <c r="H104" s="12">
        <f t="shared" si="33"/>
        <v>810</v>
      </c>
      <c r="I104"/>
    </row>
    <row r="105" spans="2:9" ht="49.35" customHeight="1" x14ac:dyDescent="0.25">
      <c r="B105" s="26" t="s">
        <v>192</v>
      </c>
      <c r="C105" s="26" t="s">
        <v>149</v>
      </c>
      <c r="D105" s="26" t="s">
        <v>15</v>
      </c>
      <c r="E105" s="26" t="s">
        <v>193</v>
      </c>
      <c r="F105" s="27">
        <v>120</v>
      </c>
      <c r="G105" s="12">
        <v>10</v>
      </c>
      <c r="H105" s="12">
        <f t="shared" si="33"/>
        <v>1200</v>
      </c>
      <c r="I105"/>
    </row>
    <row r="106" spans="2:9" ht="49.35" customHeight="1" x14ac:dyDescent="0.25">
      <c r="B106" s="26" t="s">
        <v>192</v>
      </c>
      <c r="C106" s="26" t="s">
        <v>149</v>
      </c>
      <c r="D106" s="26" t="s">
        <v>194</v>
      </c>
      <c r="E106" s="26" t="s">
        <v>195</v>
      </c>
      <c r="F106" s="27">
        <v>121</v>
      </c>
      <c r="G106" s="12">
        <v>13</v>
      </c>
      <c r="H106" s="12">
        <f t="shared" si="33"/>
        <v>1573</v>
      </c>
      <c r="I106" s="1"/>
    </row>
    <row r="107" spans="2:9" ht="49.35" customHeight="1" x14ac:dyDescent="0.25">
      <c r="B107" s="26" t="s">
        <v>192</v>
      </c>
      <c r="C107" s="26" t="s">
        <v>180</v>
      </c>
      <c r="D107" s="26" t="s">
        <v>194</v>
      </c>
      <c r="E107" s="26" t="s">
        <v>196</v>
      </c>
      <c r="F107" s="27">
        <v>112</v>
      </c>
      <c r="G107" s="12">
        <v>13</v>
      </c>
      <c r="H107" s="12">
        <f t="shared" si="33"/>
        <v>1456</v>
      </c>
      <c r="I107"/>
    </row>
    <row r="108" spans="2:9" ht="77.25" customHeight="1" x14ac:dyDescent="0.25">
      <c r="B108" s="26" t="s">
        <v>197</v>
      </c>
      <c r="C108" s="26" t="s">
        <v>149</v>
      </c>
      <c r="D108" s="26" t="s">
        <v>198</v>
      </c>
      <c r="E108" s="26" t="s">
        <v>199</v>
      </c>
      <c r="F108" s="27">
        <v>180</v>
      </c>
      <c r="G108" s="12">
        <v>14</v>
      </c>
      <c r="H108" s="12">
        <f t="shared" si="33"/>
        <v>2520</v>
      </c>
      <c r="I108"/>
    </row>
    <row r="109" spans="2:9" ht="77.25" customHeight="1" x14ac:dyDescent="0.25">
      <c r="B109" s="26" t="s">
        <v>197</v>
      </c>
      <c r="C109" s="26" t="s">
        <v>173</v>
      </c>
      <c r="D109" s="26" t="s">
        <v>13</v>
      </c>
      <c r="E109" s="26" t="s">
        <v>200</v>
      </c>
      <c r="F109" s="27">
        <v>144</v>
      </c>
      <c r="G109" s="12">
        <v>20</v>
      </c>
      <c r="H109" s="12">
        <f t="shared" si="33"/>
        <v>2880</v>
      </c>
      <c r="I109"/>
    </row>
    <row r="110" spans="2:9" ht="88.5" customHeight="1" x14ac:dyDescent="0.25">
      <c r="B110" s="26" t="s">
        <v>201</v>
      </c>
      <c r="C110" s="26" t="s">
        <v>202</v>
      </c>
      <c r="D110" s="26" t="s">
        <v>203</v>
      </c>
      <c r="E110" s="26" t="s">
        <v>204</v>
      </c>
      <c r="F110" s="27">
        <v>38</v>
      </c>
      <c r="G110" s="12">
        <v>5.99</v>
      </c>
      <c r="H110" s="12">
        <f t="shared" si="33"/>
        <v>227.62</v>
      </c>
      <c r="I110"/>
    </row>
    <row r="111" spans="2:9" ht="88.5" customHeight="1" x14ac:dyDescent="0.25">
      <c r="B111" s="26" t="s">
        <v>205</v>
      </c>
      <c r="C111" s="26" t="s">
        <v>206</v>
      </c>
      <c r="D111" s="26" t="s">
        <v>203</v>
      </c>
      <c r="E111" s="26" t="s">
        <v>207</v>
      </c>
      <c r="F111" s="27">
        <v>58</v>
      </c>
      <c r="G111" s="12">
        <v>5.99</v>
      </c>
      <c r="H111" s="12">
        <f t="shared" si="33"/>
        <v>347.42</v>
      </c>
      <c r="I111"/>
    </row>
    <row r="112" spans="2:9" ht="88.5" customHeight="1" x14ac:dyDescent="0.25">
      <c r="B112" s="26" t="s">
        <v>208</v>
      </c>
      <c r="C112" s="26" t="s">
        <v>209</v>
      </c>
      <c r="D112" s="26" t="s">
        <v>203</v>
      </c>
      <c r="E112" s="26" t="s">
        <v>210</v>
      </c>
      <c r="F112" s="27">
        <v>43</v>
      </c>
      <c r="G112" s="12">
        <v>5.99</v>
      </c>
      <c r="H112" s="12">
        <f t="shared" si="33"/>
        <v>257.57</v>
      </c>
      <c r="I112" s="1"/>
    </row>
    <row r="113" spans="2:9" ht="88.5" customHeight="1" x14ac:dyDescent="0.25">
      <c r="B113" s="26" t="s">
        <v>211</v>
      </c>
      <c r="C113" s="26" t="s">
        <v>212</v>
      </c>
      <c r="D113" s="26" t="s">
        <v>203</v>
      </c>
      <c r="E113" s="26" t="s">
        <v>213</v>
      </c>
      <c r="F113" s="27">
        <v>949</v>
      </c>
      <c r="G113" s="12">
        <v>5.99</v>
      </c>
      <c r="H113" s="12">
        <f t="shared" si="33"/>
        <v>5684.51</v>
      </c>
      <c r="I113"/>
    </row>
    <row r="114" spans="2:9" ht="88.5" customHeight="1" x14ac:dyDescent="0.25">
      <c r="B114" s="26" t="s">
        <v>214</v>
      </c>
      <c r="C114" s="26" t="s">
        <v>215</v>
      </c>
      <c r="D114" s="26" t="s">
        <v>203</v>
      </c>
      <c r="E114" s="26" t="s">
        <v>216</v>
      </c>
      <c r="F114" s="27">
        <v>987</v>
      </c>
      <c r="G114" s="12">
        <v>5.99</v>
      </c>
      <c r="H114" s="12">
        <f t="shared" si="33"/>
        <v>5912.13</v>
      </c>
      <c r="I114" s="1"/>
    </row>
    <row r="115" spans="2:9" ht="88.5" customHeight="1" x14ac:dyDescent="0.25">
      <c r="B115" s="26" t="s">
        <v>217</v>
      </c>
      <c r="C115" s="26" t="s">
        <v>218</v>
      </c>
      <c r="D115" s="26" t="s">
        <v>203</v>
      </c>
      <c r="E115" s="26" t="s">
        <v>219</v>
      </c>
      <c r="F115" s="27">
        <v>993</v>
      </c>
      <c r="G115" s="12">
        <v>5.99</v>
      </c>
      <c r="H115" s="12">
        <f t="shared" si="33"/>
        <v>5948.0700000000006</v>
      </c>
      <c r="I115"/>
    </row>
    <row r="116" spans="2:9" ht="88.5" customHeight="1" x14ac:dyDescent="0.25">
      <c r="B116" s="26" t="s">
        <v>220</v>
      </c>
      <c r="C116" s="26" t="s">
        <v>221</v>
      </c>
      <c r="D116" s="26" t="s">
        <v>222</v>
      </c>
      <c r="E116" s="26" t="s">
        <v>223</v>
      </c>
      <c r="F116" s="27">
        <v>371</v>
      </c>
      <c r="G116" s="12">
        <v>8.99</v>
      </c>
      <c r="H116" s="12">
        <f t="shared" si="33"/>
        <v>3335.29</v>
      </c>
      <c r="I116"/>
    </row>
    <row r="117" spans="2:9" ht="49.35" customHeight="1" x14ac:dyDescent="0.25">
      <c r="B117" s="26" t="s">
        <v>224</v>
      </c>
      <c r="C117" s="26" t="s">
        <v>212</v>
      </c>
      <c r="D117" s="26" t="s">
        <v>27</v>
      </c>
      <c r="E117" s="26" t="s">
        <v>225</v>
      </c>
      <c r="F117" s="27">
        <v>17</v>
      </c>
      <c r="G117" s="12">
        <v>10</v>
      </c>
      <c r="H117" s="12">
        <f t="shared" si="33"/>
        <v>170</v>
      </c>
      <c r="I117"/>
    </row>
    <row r="118" spans="2:9" ht="49.35" customHeight="1" x14ac:dyDescent="0.25">
      <c r="B118" s="26" t="s">
        <v>224</v>
      </c>
      <c r="C118" s="26" t="s">
        <v>212</v>
      </c>
      <c r="D118" s="26" t="s">
        <v>21</v>
      </c>
      <c r="E118" s="26" t="s">
        <v>226</v>
      </c>
      <c r="F118" s="27">
        <v>1</v>
      </c>
      <c r="G118" s="12">
        <v>11</v>
      </c>
      <c r="H118" s="12">
        <f t="shared" si="33"/>
        <v>11</v>
      </c>
      <c r="I118" s="1"/>
    </row>
    <row r="119" spans="2:9" ht="49.35" customHeight="1" x14ac:dyDescent="0.25">
      <c r="B119" s="26" t="s">
        <v>224</v>
      </c>
      <c r="C119" s="26" t="s">
        <v>212</v>
      </c>
      <c r="D119" s="26" t="s">
        <v>19</v>
      </c>
      <c r="E119" s="26" t="s">
        <v>227</v>
      </c>
      <c r="F119" s="27">
        <v>13</v>
      </c>
      <c r="G119" s="12">
        <v>13</v>
      </c>
      <c r="H119" s="12">
        <f t="shared" si="33"/>
        <v>169</v>
      </c>
      <c r="I119" s="1"/>
    </row>
    <row r="120" spans="2:9" ht="49.35" customHeight="1" x14ac:dyDescent="0.25">
      <c r="B120" s="26" t="s">
        <v>228</v>
      </c>
      <c r="C120" s="26" t="s">
        <v>229</v>
      </c>
      <c r="D120" s="26" t="s">
        <v>27</v>
      </c>
      <c r="E120" s="26" t="s">
        <v>230</v>
      </c>
      <c r="F120" s="27">
        <v>275</v>
      </c>
      <c r="G120" s="12">
        <v>10</v>
      </c>
      <c r="H120" s="12">
        <f t="shared" si="33"/>
        <v>2750</v>
      </c>
      <c r="I120"/>
    </row>
    <row r="121" spans="2:9" ht="49.35" customHeight="1" x14ac:dyDescent="0.25">
      <c r="B121" s="26" t="s">
        <v>228</v>
      </c>
      <c r="C121" s="26" t="s">
        <v>229</v>
      </c>
      <c r="D121" s="26" t="s">
        <v>21</v>
      </c>
      <c r="E121" s="26" t="s">
        <v>231</v>
      </c>
      <c r="F121" s="27">
        <v>222</v>
      </c>
      <c r="G121" s="12">
        <v>11</v>
      </c>
      <c r="H121" s="12">
        <f t="shared" si="33"/>
        <v>2442</v>
      </c>
      <c r="I121" s="1"/>
    </row>
    <row r="122" spans="2:9" ht="49.35" customHeight="1" x14ac:dyDescent="0.25">
      <c r="B122" s="26" t="s">
        <v>228</v>
      </c>
      <c r="C122" s="26" t="s">
        <v>229</v>
      </c>
      <c r="D122" s="26" t="s">
        <v>20</v>
      </c>
      <c r="E122" s="26" t="s">
        <v>232</v>
      </c>
      <c r="F122" s="27">
        <v>219</v>
      </c>
      <c r="G122" s="12">
        <v>12</v>
      </c>
      <c r="H122" s="12">
        <f t="shared" si="33"/>
        <v>2628</v>
      </c>
      <c r="I122" s="1"/>
    </row>
    <row r="123" spans="2:9" ht="49.35" customHeight="1" x14ac:dyDescent="0.25">
      <c r="B123" s="26" t="s">
        <v>228</v>
      </c>
      <c r="C123" s="26" t="s">
        <v>229</v>
      </c>
      <c r="D123" s="26" t="s">
        <v>19</v>
      </c>
      <c r="E123" s="26" t="s">
        <v>233</v>
      </c>
      <c r="F123" s="27">
        <v>152</v>
      </c>
      <c r="G123" s="12">
        <v>13</v>
      </c>
      <c r="H123" s="12">
        <f t="shared" si="33"/>
        <v>1976</v>
      </c>
      <c r="I123" s="1"/>
    </row>
    <row r="124" spans="2:9" ht="49.35" customHeight="1" x14ac:dyDescent="0.25">
      <c r="B124" s="26" t="s">
        <v>234</v>
      </c>
      <c r="C124" s="26" t="s">
        <v>229</v>
      </c>
      <c r="D124" s="26" t="s">
        <v>28</v>
      </c>
      <c r="E124" s="26" t="s">
        <v>235</v>
      </c>
      <c r="F124" s="27">
        <v>222</v>
      </c>
      <c r="G124" s="12">
        <v>21.99</v>
      </c>
      <c r="H124" s="12">
        <f t="shared" si="33"/>
        <v>4881.78</v>
      </c>
      <c r="I124"/>
    </row>
    <row r="125" spans="2:9" ht="49.35" customHeight="1" x14ac:dyDescent="0.25">
      <c r="B125" s="26" t="s">
        <v>234</v>
      </c>
      <c r="C125" s="26" t="s">
        <v>229</v>
      </c>
      <c r="D125" s="26" t="s">
        <v>14</v>
      </c>
      <c r="E125" s="26" t="s">
        <v>236</v>
      </c>
      <c r="F125" s="27">
        <v>254</v>
      </c>
      <c r="G125" s="12">
        <v>23.99</v>
      </c>
      <c r="H125" s="12">
        <f t="shared" si="33"/>
        <v>6093.46</v>
      </c>
      <c r="I125" s="1"/>
    </row>
    <row r="126" spans="2:9" ht="49.35" customHeight="1" x14ac:dyDescent="0.25">
      <c r="B126" s="26" t="s">
        <v>234</v>
      </c>
      <c r="C126" s="26" t="s">
        <v>229</v>
      </c>
      <c r="D126" s="26" t="s">
        <v>16</v>
      </c>
      <c r="E126" s="26" t="s">
        <v>237</v>
      </c>
      <c r="F126" s="27">
        <v>245</v>
      </c>
      <c r="G126" s="12">
        <v>25.99</v>
      </c>
      <c r="H126" s="12">
        <f t="shared" si="33"/>
        <v>6367.5499999999993</v>
      </c>
      <c r="I126" s="1"/>
    </row>
    <row r="127" spans="2:9" ht="49.35" customHeight="1" x14ac:dyDescent="0.25">
      <c r="B127" s="26" t="s">
        <v>234</v>
      </c>
      <c r="C127" s="26" t="s">
        <v>229</v>
      </c>
      <c r="D127" s="26" t="s">
        <v>18</v>
      </c>
      <c r="E127" s="26" t="s">
        <v>238</v>
      </c>
      <c r="F127" s="27">
        <v>204</v>
      </c>
      <c r="G127" s="12">
        <v>27.99</v>
      </c>
      <c r="H127" s="12">
        <f t="shared" si="33"/>
        <v>5709.96</v>
      </c>
      <c r="I127" s="1"/>
    </row>
    <row r="128" spans="2:9" ht="49.35" customHeight="1" x14ac:dyDescent="0.25">
      <c r="B128" s="26" t="s">
        <v>239</v>
      </c>
      <c r="C128" s="26" t="s">
        <v>229</v>
      </c>
      <c r="D128" s="26" t="s">
        <v>15</v>
      </c>
      <c r="E128" s="26" t="s">
        <v>240</v>
      </c>
      <c r="F128" s="27">
        <v>140</v>
      </c>
      <c r="G128" s="12">
        <v>40</v>
      </c>
      <c r="H128" s="12">
        <f t="shared" si="33"/>
        <v>5600</v>
      </c>
      <c r="I128"/>
    </row>
    <row r="129" spans="2:26" ht="49.35" customHeight="1" x14ac:dyDescent="0.25">
      <c r="B129" s="26" t="s">
        <v>239</v>
      </c>
      <c r="C129" s="26" t="s">
        <v>229</v>
      </c>
      <c r="D129" s="26" t="s">
        <v>12</v>
      </c>
      <c r="E129" s="26" t="s">
        <v>241</v>
      </c>
      <c r="F129" s="27">
        <v>229</v>
      </c>
      <c r="G129" s="12">
        <v>41</v>
      </c>
      <c r="H129" s="12">
        <f t="shared" si="33"/>
        <v>9389</v>
      </c>
      <c r="I129" s="1"/>
    </row>
    <row r="130" spans="2:26" ht="49.35" customHeight="1" x14ac:dyDescent="0.25">
      <c r="B130" s="26" t="s">
        <v>239</v>
      </c>
      <c r="C130" s="26" t="s">
        <v>229</v>
      </c>
      <c r="D130" s="26" t="s">
        <v>13</v>
      </c>
      <c r="E130" s="26" t="s">
        <v>242</v>
      </c>
      <c r="F130" s="27">
        <v>251</v>
      </c>
      <c r="G130" s="12">
        <v>42</v>
      </c>
      <c r="H130" s="12">
        <f t="shared" si="33"/>
        <v>10542</v>
      </c>
      <c r="I130" s="1"/>
    </row>
    <row r="131" spans="2:26" ht="49.35" customHeight="1" x14ac:dyDescent="0.25">
      <c r="B131" s="26" t="s">
        <v>239</v>
      </c>
      <c r="C131" s="26" t="s">
        <v>229</v>
      </c>
      <c r="D131" s="26" t="s">
        <v>194</v>
      </c>
      <c r="E131" s="26" t="s">
        <v>243</v>
      </c>
      <c r="F131" s="27">
        <v>196</v>
      </c>
      <c r="G131" s="12">
        <v>43</v>
      </c>
      <c r="H131" s="12">
        <f t="shared" si="33"/>
        <v>8428</v>
      </c>
      <c r="I131" s="1"/>
    </row>
    <row r="132" spans="2:26" ht="101.25" customHeight="1" x14ac:dyDescent="0.25">
      <c r="B132" s="26" t="s">
        <v>244</v>
      </c>
      <c r="C132" s="26" t="s">
        <v>212</v>
      </c>
      <c r="D132" s="26" t="s">
        <v>245</v>
      </c>
      <c r="E132" s="26" t="s">
        <v>246</v>
      </c>
      <c r="F132" s="27">
        <v>376</v>
      </c>
      <c r="G132" s="12">
        <v>15</v>
      </c>
      <c r="H132" s="12">
        <f t="shared" ref="H132:H176" si="34">SUM(F132*G132)</f>
        <v>5640</v>
      </c>
      <c r="I132"/>
    </row>
    <row r="133" spans="2:26" ht="101.25" customHeight="1" x14ac:dyDescent="0.55000000000000004">
      <c r="B133" s="26" t="s">
        <v>247</v>
      </c>
      <c r="C133" s="26" t="s">
        <v>229</v>
      </c>
      <c r="D133" s="26" t="s">
        <v>318</v>
      </c>
      <c r="E133" s="26" t="s">
        <v>248</v>
      </c>
      <c r="F133" s="27">
        <v>200</v>
      </c>
      <c r="G133" s="12">
        <v>15</v>
      </c>
      <c r="H133" s="12">
        <f t="shared" si="34"/>
        <v>3000</v>
      </c>
      <c r="I133"/>
      <c r="X133" s="28">
        <v>9.99</v>
      </c>
      <c r="Y133" s="28">
        <v>4.58</v>
      </c>
      <c r="Z133" s="28">
        <v>2.1373983739837401</v>
      </c>
    </row>
    <row r="134" spans="2:26" ht="49.35" customHeight="1" x14ac:dyDescent="0.25">
      <c r="H134" s="12">
        <f t="shared" si="34"/>
        <v>0</v>
      </c>
    </row>
    <row r="135" spans="2:26" ht="49.35" customHeight="1" x14ac:dyDescent="0.25">
      <c r="B135" s="26" t="s">
        <v>8</v>
      </c>
      <c r="C135" s="26" t="s">
        <v>249</v>
      </c>
      <c r="D135" s="26" t="s">
        <v>21</v>
      </c>
      <c r="E135" s="26" t="s">
        <v>250</v>
      </c>
      <c r="F135" s="27">
        <v>6</v>
      </c>
      <c r="G135" s="12">
        <v>11.99</v>
      </c>
      <c r="H135" s="12">
        <f t="shared" si="34"/>
        <v>71.94</v>
      </c>
      <c r="I135"/>
    </row>
    <row r="136" spans="2:26" ht="49.35" customHeight="1" x14ac:dyDescent="0.25">
      <c r="B136" s="26" t="s">
        <v>8</v>
      </c>
      <c r="C136" s="26" t="s">
        <v>249</v>
      </c>
      <c r="D136" s="26" t="s">
        <v>19</v>
      </c>
      <c r="E136" s="26" t="s">
        <v>251</v>
      </c>
      <c r="F136" s="27">
        <v>7</v>
      </c>
      <c r="G136" s="12">
        <v>13.99</v>
      </c>
      <c r="H136" s="12">
        <f t="shared" si="34"/>
        <v>97.93</v>
      </c>
      <c r="I136" s="1"/>
    </row>
    <row r="137" spans="2:26" ht="49.35" customHeight="1" x14ac:dyDescent="0.25">
      <c r="B137" s="26" t="s">
        <v>6</v>
      </c>
      <c r="C137" s="26" t="s">
        <v>249</v>
      </c>
      <c r="D137" s="26" t="s">
        <v>18</v>
      </c>
      <c r="E137" s="26" t="s">
        <v>252</v>
      </c>
      <c r="F137" s="27">
        <v>6</v>
      </c>
      <c r="G137" s="12">
        <v>27.99</v>
      </c>
      <c r="H137" s="12">
        <f t="shared" si="34"/>
        <v>167.94</v>
      </c>
      <c r="I137"/>
    </row>
    <row r="138" spans="2:26" ht="93.75" customHeight="1" x14ac:dyDescent="0.25">
      <c r="B138" s="26" t="s">
        <v>7</v>
      </c>
      <c r="C138" s="26" t="s">
        <v>249</v>
      </c>
      <c r="D138" s="26" t="s">
        <v>12</v>
      </c>
      <c r="E138" s="26" t="s">
        <v>253</v>
      </c>
      <c r="F138" s="27">
        <v>1</v>
      </c>
      <c r="G138" s="12">
        <v>13.99</v>
      </c>
      <c r="H138" s="12">
        <f t="shared" si="34"/>
        <v>13.99</v>
      </c>
      <c r="I138"/>
    </row>
    <row r="139" spans="2:26" ht="49.35" customHeight="1" x14ac:dyDescent="0.25">
      <c r="B139" s="26" t="s">
        <v>4</v>
      </c>
      <c r="C139" s="26" t="s">
        <v>249</v>
      </c>
      <c r="D139" s="26" t="s">
        <v>15</v>
      </c>
      <c r="E139" s="26" t="s">
        <v>254</v>
      </c>
      <c r="F139" s="27">
        <v>6</v>
      </c>
      <c r="G139" s="12">
        <v>8.99</v>
      </c>
      <c r="H139" s="12">
        <f t="shared" si="34"/>
        <v>53.94</v>
      </c>
      <c r="I139"/>
    </row>
    <row r="140" spans="2:26" ht="49.35" customHeight="1" x14ac:dyDescent="0.25">
      <c r="B140" s="26" t="s">
        <v>4</v>
      </c>
      <c r="C140" s="26" t="s">
        <v>249</v>
      </c>
      <c r="D140" s="26" t="s">
        <v>12</v>
      </c>
      <c r="E140" s="26" t="s">
        <v>255</v>
      </c>
      <c r="F140" s="27">
        <v>5</v>
      </c>
      <c r="G140" s="12">
        <v>9.4499999999999993</v>
      </c>
      <c r="H140" s="12">
        <f t="shared" si="34"/>
        <v>47.25</v>
      </c>
      <c r="I140" s="1"/>
    </row>
    <row r="141" spans="2:26" ht="49.35" customHeight="1" x14ac:dyDescent="0.25">
      <c r="B141" s="26" t="s">
        <v>4</v>
      </c>
      <c r="C141" s="26" t="s">
        <v>249</v>
      </c>
      <c r="D141" s="26" t="s">
        <v>13</v>
      </c>
      <c r="E141" s="26" t="s">
        <v>256</v>
      </c>
      <c r="F141" s="27">
        <v>5</v>
      </c>
      <c r="G141" s="12">
        <v>9.99</v>
      </c>
      <c r="H141" s="12">
        <f t="shared" si="34"/>
        <v>49.95</v>
      </c>
      <c r="I141" s="1"/>
    </row>
    <row r="142" spans="2:26" ht="49.35" customHeight="1" x14ac:dyDescent="0.25">
      <c r="B142" s="26" t="s">
        <v>5</v>
      </c>
      <c r="C142" s="26" t="s">
        <v>249</v>
      </c>
      <c r="D142" s="26" t="s">
        <v>15</v>
      </c>
      <c r="E142" s="26" t="s">
        <v>257</v>
      </c>
      <c r="F142" s="27">
        <v>6</v>
      </c>
      <c r="G142" s="12">
        <v>5.99</v>
      </c>
      <c r="H142" s="12">
        <f t="shared" si="34"/>
        <v>35.94</v>
      </c>
      <c r="I142"/>
    </row>
    <row r="143" spans="2:26" ht="49.35" customHeight="1" x14ac:dyDescent="0.25">
      <c r="B143" s="26" t="s">
        <v>5</v>
      </c>
      <c r="C143" s="26" t="s">
        <v>249</v>
      </c>
      <c r="D143" s="26" t="s">
        <v>12</v>
      </c>
      <c r="E143" s="26" t="s">
        <v>258</v>
      </c>
      <c r="F143" s="27">
        <v>5</v>
      </c>
      <c r="G143" s="12">
        <v>5.99</v>
      </c>
      <c r="H143" s="12">
        <f t="shared" si="34"/>
        <v>29.950000000000003</v>
      </c>
      <c r="I143" s="1"/>
    </row>
    <row r="144" spans="2:26" ht="49.35" customHeight="1" x14ac:dyDescent="0.25">
      <c r="B144" s="26" t="s">
        <v>5</v>
      </c>
      <c r="C144" s="26" t="s">
        <v>249</v>
      </c>
      <c r="D144" s="26" t="s">
        <v>13</v>
      </c>
      <c r="E144" s="26" t="s">
        <v>259</v>
      </c>
      <c r="F144" s="27">
        <v>4</v>
      </c>
      <c r="G144" s="12">
        <v>5.99</v>
      </c>
      <c r="H144" s="12">
        <f t="shared" si="34"/>
        <v>23.96</v>
      </c>
      <c r="I144" s="1"/>
    </row>
    <row r="145" spans="2:9" ht="49.35" customHeight="1" x14ac:dyDescent="0.25">
      <c r="B145" s="26" t="s">
        <v>8</v>
      </c>
      <c r="C145" s="26" t="s">
        <v>260</v>
      </c>
      <c r="D145" s="26" t="s">
        <v>21</v>
      </c>
      <c r="E145" s="26" t="s">
        <v>261</v>
      </c>
      <c r="F145" s="27">
        <v>3</v>
      </c>
      <c r="G145" s="12">
        <v>11.99</v>
      </c>
      <c r="H145" s="12">
        <f t="shared" si="34"/>
        <v>35.97</v>
      </c>
      <c r="I145"/>
    </row>
    <row r="146" spans="2:9" ht="49.35" customHeight="1" x14ac:dyDescent="0.25">
      <c r="B146" s="26" t="s">
        <v>8</v>
      </c>
      <c r="C146" s="26" t="s">
        <v>260</v>
      </c>
      <c r="D146" s="26" t="s">
        <v>20</v>
      </c>
      <c r="E146" s="26" t="s">
        <v>262</v>
      </c>
      <c r="F146" s="27">
        <v>2</v>
      </c>
      <c r="G146" s="12">
        <v>12.99</v>
      </c>
      <c r="H146" s="12">
        <f t="shared" si="34"/>
        <v>25.98</v>
      </c>
      <c r="I146" s="1"/>
    </row>
    <row r="147" spans="2:9" ht="49.35" customHeight="1" x14ac:dyDescent="0.25">
      <c r="B147" s="26" t="s">
        <v>8</v>
      </c>
      <c r="C147" s="26" t="s">
        <v>260</v>
      </c>
      <c r="D147" s="26" t="s">
        <v>19</v>
      </c>
      <c r="E147" s="26" t="s">
        <v>263</v>
      </c>
      <c r="F147" s="27">
        <v>2</v>
      </c>
      <c r="G147" s="12">
        <v>13.99</v>
      </c>
      <c r="H147" s="12">
        <f t="shared" si="34"/>
        <v>27.98</v>
      </c>
      <c r="I147" s="1"/>
    </row>
    <row r="148" spans="2:9" ht="49.35" customHeight="1" x14ac:dyDescent="0.25">
      <c r="B148" s="26" t="s">
        <v>6</v>
      </c>
      <c r="C148" s="26" t="s">
        <v>260</v>
      </c>
      <c r="D148" s="26" t="s">
        <v>14</v>
      </c>
      <c r="E148" s="26" t="s">
        <v>264</v>
      </c>
      <c r="F148" s="27">
        <v>7</v>
      </c>
      <c r="G148" s="12">
        <v>23.99</v>
      </c>
      <c r="H148" s="12">
        <f t="shared" si="34"/>
        <v>167.92999999999998</v>
      </c>
      <c r="I148"/>
    </row>
    <row r="149" spans="2:9" ht="49.35" customHeight="1" x14ac:dyDescent="0.25">
      <c r="B149" s="26" t="s">
        <v>6</v>
      </c>
      <c r="C149" s="26" t="s">
        <v>260</v>
      </c>
      <c r="D149" s="26" t="s">
        <v>16</v>
      </c>
      <c r="E149" s="26" t="s">
        <v>265</v>
      </c>
      <c r="F149" s="27">
        <v>3</v>
      </c>
      <c r="G149" s="12">
        <v>25.99</v>
      </c>
      <c r="H149" s="12">
        <f t="shared" si="34"/>
        <v>77.97</v>
      </c>
      <c r="I149" s="1"/>
    </row>
    <row r="150" spans="2:9" ht="49.35" customHeight="1" x14ac:dyDescent="0.25">
      <c r="B150" s="26" t="s">
        <v>6</v>
      </c>
      <c r="C150" s="26" t="s">
        <v>260</v>
      </c>
      <c r="D150" s="26" t="s">
        <v>18</v>
      </c>
      <c r="E150" s="26" t="s">
        <v>266</v>
      </c>
      <c r="F150" s="27">
        <v>6</v>
      </c>
      <c r="G150" s="12">
        <v>27.99</v>
      </c>
      <c r="H150" s="12">
        <f t="shared" si="34"/>
        <v>167.94</v>
      </c>
      <c r="I150" s="1"/>
    </row>
    <row r="151" spans="2:9" ht="49.35" customHeight="1" x14ac:dyDescent="0.25">
      <c r="B151" s="26" t="s">
        <v>7</v>
      </c>
      <c r="C151" s="26" t="s">
        <v>260</v>
      </c>
      <c r="D151" s="26" t="s">
        <v>12</v>
      </c>
      <c r="E151" s="26" t="s">
        <v>267</v>
      </c>
      <c r="F151" s="27">
        <v>1</v>
      </c>
      <c r="G151" s="12">
        <v>13.99</v>
      </c>
      <c r="H151" s="12">
        <f t="shared" si="34"/>
        <v>13.99</v>
      </c>
      <c r="I151"/>
    </row>
    <row r="152" spans="2:9" ht="49.35" customHeight="1" x14ac:dyDescent="0.25">
      <c r="B152" s="26" t="s">
        <v>7</v>
      </c>
      <c r="C152" s="26" t="s">
        <v>260</v>
      </c>
      <c r="D152" s="26" t="s">
        <v>13</v>
      </c>
      <c r="E152" s="26" t="s">
        <v>268</v>
      </c>
      <c r="F152" s="27">
        <v>2</v>
      </c>
      <c r="G152" s="12">
        <v>14.99</v>
      </c>
      <c r="H152" s="12">
        <f t="shared" si="34"/>
        <v>29.98</v>
      </c>
      <c r="I152" s="1"/>
    </row>
    <row r="153" spans="2:9" ht="49.35" customHeight="1" x14ac:dyDescent="0.25">
      <c r="B153" s="26" t="s">
        <v>4</v>
      </c>
      <c r="C153" s="26" t="s">
        <v>260</v>
      </c>
      <c r="D153" s="26" t="s">
        <v>15</v>
      </c>
      <c r="E153" s="26" t="s">
        <v>269</v>
      </c>
      <c r="F153" s="27">
        <v>6</v>
      </c>
      <c r="G153" s="12">
        <v>8.99</v>
      </c>
      <c r="H153" s="12">
        <f t="shared" si="34"/>
        <v>53.94</v>
      </c>
      <c r="I153"/>
    </row>
    <row r="154" spans="2:9" ht="49.35" customHeight="1" x14ac:dyDescent="0.25">
      <c r="B154" s="26" t="s">
        <v>4</v>
      </c>
      <c r="C154" s="26" t="s">
        <v>260</v>
      </c>
      <c r="D154" s="26" t="s">
        <v>12</v>
      </c>
      <c r="E154" s="26" t="s">
        <v>270</v>
      </c>
      <c r="F154" s="27">
        <v>4</v>
      </c>
      <c r="G154" s="12">
        <v>9.4499999999999993</v>
      </c>
      <c r="H154" s="12">
        <f t="shared" si="34"/>
        <v>37.799999999999997</v>
      </c>
      <c r="I154" s="1"/>
    </row>
    <row r="155" spans="2:9" ht="49.35" customHeight="1" x14ac:dyDescent="0.25">
      <c r="B155" s="26" t="s">
        <v>4</v>
      </c>
      <c r="C155" s="26" t="s">
        <v>260</v>
      </c>
      <c r="D155" s="26" t="s">
        <v>13</v>
      </c>
      <c r="E155" s="26" t="s">
        <v>271</v>
      </c>
      <c r="F155" s="27">
        <v>5</v>
      </c>
      <c r="G155" s="12">
        <v>9.99</v>
      </c>
      <c r="H155" s="12">
        <f t="shared" si="34"/>
        <v>49.95</v>
      </c>
      <c r="I155" s="1"/>
    </row>
    <row r="156" spans="2:9" ht="49.35" customHeight="1" x14ac:dyDescent="0.25">
      <c r="B156" s="26" t="s">
        <v>5</v>
      </c>
      <c r="C156" s="26" t="s">
        <v>260</v>
      </c>
      <c r="D156" s="26" t="s">
        <v>15</v>
      </c>
      <c r="E156" s="26" t="s">
        <v>272</v>
      </c>
      <c r="F156" s="27">
        <v>3</v>
      </c>
      <c r="G156" s="12">
        <v>5.99</v>
      </c>
      <c r="H156" s="12">
        <f t="shared" si="34"/>
        <v>17.97</v>
      </c>
      <c r="I156"/>
    </row>
    <row r="157" spans="2:9" ht="49.35" customHeight="1" x14ac:dyDescent="0.25">
      <c r="B157" s="26" t="s">
        <v>5</v>
      </c>
      <c r="C157" s="26" t="s">
        <v>260</v>
      </c>
      <c r="D157" s="26" t="s">
        <v>12</v>
      </c>
      <c r="E157" s="26" t="s">
        <v>273</v>
      </c>
      <c r="F157" s="27">
        <v>3</v>
      </c>
      <c r="G157" s="12">
        <v>5.99</v>
      </c>
      <c r="H157" s="12">
        <f t="shared" si="34"/>
        <v>17.97</v>
      </c>
      <c r="I157" s="1"/>
    </row>
    <row r="158" spans="2:9" ht="49.35" customHeight="1" x14ac:dyDescent="0.25">
      <c r="B158" s="26" t="s">
        <v>5</v>
      </c>
      <c r="C158" s="26" t="s">
        <v>260</v>
      </c>
      <c r="D158" s="26" t="s">
        <v>13</v>
      </c>
      <c r="E158" s="26" t="s">
        <v>274</v>
      </c>
      <c r="F158" s="27">
        <v>6</v>
      </c>
      <c r="G158" s="12">
        <v>5.99</v>
      </c>
      <c r="H158" s="12">
        <f t="shared" si="34"/>
        <v>35.94</v>
      </c>
      <c r="I158" s="1"/>
    </row>
    <row r="159" spans="2:9" ht="49.35" customHeight="1" x14ac:dyDescent="0.25">
      <c r="B159" s="26" t="s">
        <v>8</v>
      </c>
      <c r="C159" s="26" t="s">
        <v>275</v>
      </c>
      <c r="D159" s="26" t="s">
        <v>19</v>
      </c>
      <c r="E159" s="26" t="s">
        <v>276</v>
      </c>
      <c r="F159" s="27">
        <v>6</v>
      </c>
      <c r="G159" s="12">
        <v>13.99</v>
      </c>
      <c r="H159" s="12">
        <f t="shared" si="34"/>
        <v>83.94</v>
      </c>
      <c r="I159"/>
    </row>
    <row r="160" spans="2:9" ht="49.35" customHeight="1" x14ac:dyDescent="0.25">
      <c r="B160" s="26" t="s">
        <v>6</v>
      </c>
      <c r="C160" s="26" t="s">
        <v>275</v>
      </c>
      <c r="D160" s="26" t="s">
        <v>14</v>
      </c>
      <c r="E160" s="26" t="s">
        <v>277</v>
      </c>
      <c r="F160" s="27">
        <v>2</v>
      </c>
      <c r="G160" s="12">
        <v>23.99</v>
      </c>
      <c r="H160" s="12">
        <f t="shared" si="34"/>
        <v>47.98</v>
      </c>
      <c r="I160"/>
    </row>
    <row r="161" spans="2:9" ht="49.35" customHeight="1" x14ac:dyDescent="0.25">
      <c r="B161" s="26" t="s">
        <v>6</v>
      </c>
      <c r="C161" s="26" t="s">
        <v>275</v>
      </c>
      <c r="D161" s="26" t="s">
        <v>18</v>
      </c>
      <c r="E161" s="26" t="s">
        <v>278</v>
      </c>
      <c r="F161" s="27">
        <v>3</v>
      </c>
      <c r="G161" s="12">
        <v>27.99</v>
      </c>
      <c r="H161" s="12">
        <f t="shared" si="34"/>
        <v>83.97</v>
      </c>
      <c r="I161" s="1"/>
    </row>
    <row r="162" spans="2:9" ht="49.35" customHeight="1" x14ac:dyDescent="0.25">
      <c r="B162" s="26" t="s">
        <v>4</v>
      </c>
      <c r="C162" s="26" t="s">
        <v>275</v>
      </c>
      <c r="D162" s="26" t="s">
        <v>15</v>
      </c>
      <c r="E162" s="26" t="s">
        <v>279</v>
      </c>
      <c r="F162" s="27">
        <v>6</v>
      </c>
      <c r="G162" s="12">
        <v>8.99</v>
      </c>
      <c r="H162" s="12">
        <f t="shared" si="34"/>
        <v>53.94</v>
      </c>
      <c r="I162"/>
    </row>
    <row r="163" spans="2:9" ht="49.35" customHeight="1" x14ac:dyDescent="0.25">
      <c r="B163" s="26" t="s">
        <v>4</v>
      </c>
      <c r="C163" s="26" t="s">
        <v>275</v>
      </c>
      <c r="D163" s="26" t="s">
        <v>12</v>
      </c>
      <c r="E163" s="26" t="s">
        <v>280</v>
      </c>
      <c r="F163" s="27">
        <v>3</v>
      </c>
      <c r="G163" s="12">
        <v>9.4499999999999993</v>
      </c>
      <c r="H163" s="12">
        <f t="shared" si="34"/>
        <v>28.349999999999998</v>
      </c>
      <c r="I163" s="1"/>
    </row>
    <row r="164" spans="2:9" ht="49.35" customHeight="1" x14ac:dyDescent="0.25">
      <c r="B164" s="26" t="s">
        <v>4</v>
      </c>
      <c r="C164" s="26" t="s">
        <v>275</v>
      </c>
      <c r="D164" s="26" t="s">
        <v>13</v>
      </c>
      <c r="E164" s="26" t="s">
        <v>281</v>
      </c>
      <c r="F164" s="27">
        <v>6</v>
      </c>
      <c r="G164" s="12">
        <v>9.99</v>
      </c>
      <c r="H164" s="12">
        <f t="shared" si="34"/>
        <v>59.94</v>
      </c>
      <c r="I164" s="1"/>
    </row>
    <row r="165" spans="2:9" ht="49.35" customHeight="1" x14ac:dyDescent="0.25">
      <c r="B165" s="26" t="s">
        <v>5</v>
      </c>
      <c r="C165" s="26" t="s">
        <v>275</v>
      </c>
      <c r="D165" s="26" t="s">
        <v>15</v>
      </c>
      <c r="E165" s="26" t="s">
        <v>282</v>
      </c>
      <c r="F165" s="27">
        <v>5</v>
      </c>
      <c r="G165" s="12">
        <v>5.99</v>
      </c>
      <c r="H165" s="12">
        <f t="shared" si="34"/>
        <v>29.950000000000003</v>
      </c>
      <c r="I165"/>
    </row>
    <row r="166" spans="2:9" ht="49.35" customHeight="1" x14ac:dyDescent="0.25">
      <c r="B166" s="26" t="s">
        <v>5</v>
      </c>
      <c r="C166" s="26" t="s">
        <v>275</v>
      </c>
      <c r="D166" s="26" t="s">
        <v>12</v>
      </c>
      <c r="E166" s="26" t="s">
        <v>283</v>
      </c>
      <c r="F166" s="27">
        <v>2</v>
      </c>
      <c r="G166" s="12">
        <v>5.99</v>
      </c>
      <c r="H166" s="12">
        <f t="shared" si="34"/>
        <v>11.98</v>
      </c>
      <c r="I166" s="1"/>
    </row>
    <row r="167" spans="2:9" ht="49.35" customHeight="1" x14ac:dyDescent="0.25">
      <c r="B167" s="26" t="s">
        <v>5</v>
      </c>
      <c r="C167" s="26" t="s">
        <v>275</v>
      </c>
      <c r="D167" s="26" t="s">
        <v>13</v>
      </c>
      <c r="E167" s="26" t="s">
        <v>284</v>
      </c>
      <c r="F167" s="27">
        <v>4</v>
      </c>
      <c r="G167" s="12">
        <v>5.99</v>
      </c>
      <c r="H167" s="12">
        <f t="shared" si="34"/>
        <v>23.96</v>
      </c>
      <c r="I167" s="1"/>
    </row>
    <row r="168" spans="2:9" ht="49.35" customHeight="1" x14ac:dyDescent="0.25">
      <c r="B168" s="29"/>
      <c r="C168" s="29"/>
      <c r="D168" s="29"/>
      <c r="E168" s="29"/>
      <c r="F168" s="29"/>
      <c r="G168" s="12"/>
      <c r="H168" s="12">
        <f t="shared" si="34"/>
        <v>0</v>
      </c>
      <c r="I168" s="1"/>
    </row>
    <row r="169" spans="2:9" ht="49.35" customHeight="1" x14ac:dyDescent="0.25">
      <c r="B169" s="26" t="s">
        <v>4</v>
      </c>
      <c r="C169" s="26" t="s">
        <v>11</v>
      </c>
      <c r="D169" s="26" t="s">
        <v>15</v>
      </c>
      <c r="E169" s="26" t="s">
        <v>286</v>
      </c>
      <c r="F169" s="27">
        <v>3</v>
      </c>
      <c r="G169" s="12">
        <v>8.99</v>
      </c>
      <c r="H169" s="12">
        <f t="shared" si="34"/>
        <v>26.97</v>
      </c>
      <c r="I169"/>
    </row>
    <row r="170" spans="2:9" ht="49.35" customHeight="1" x14ac:dyDescent="0.25">
      <c r="B170" s="26" t="s">
        <v>4</v>
      </c>
      <c r="C170" s="26" t="s">
        <v>11</v>
      </c>
      <c r="D170" s="26" t="s">
        <v>12</v>
      </c>
      <c r="E170" s="26" t="s">
        <v>287</v>
      </c>
      <c r="F170" s="27">
        <v>1</v>
      </c>
      <c r="G170" s="12">
        <v>9.4499999999999993</v>
      </c>
      <c r="H170" s="12">
        <f t="shared" si="34"/>
        <v>9.4499999999999993</v>
      </c>
      <c r="I170" s="1"/>
    </row>
    <row r="171" spans="2:9" ht="49.35" customHeight="1" x14ac:dyDescent="0.25">
      <c r="B171" s="26" t="s">
        <v>4</v>
      </c>
      <c r="C171" s="26" t="s">
        <v>11</v>
      </c>
      <c r="D171" s="26" t="s">
        <v>13</v>
      </c>
      <c r="E171" s="26" t="s">
        <v>288</v>
      </c>
      <c r="F171" s="27">
        <v>1</v>
      </c>
      <c r="G171" s="12">
        <v>9.99</v>
      </c>
      <c r="H171" s="12">
        <f t="shared" si="34"/>
        <v>9.99</v>
      </c>
      <c r="I171" s="1"/>
    </row>
    <row r="172" spans="2:9" ht="49.35" customHeight="1" x14ac:dyDescent="0.25">
      <c r="B172" s="26" t="s">
        <v>6</v>
      </c>
      <c r="C172" s="26" t="s">
        <v>17</v>
      </c>
      <c r="D172" s="26" t="s">
        <v>14</v>
      </c>
      <c r="E172" s="26" t="s">
        <v>289</v>
      </c>
      <c r="F172" s="27">
        <v>3</v>
      </c>
      <c r="G172" s="12">
        <v>23.99</v>
      </c>
      <c r="H172" s="12">
        <f t="shared" si="34"/>
        <v>71.97</v>
      </c>
      <c r="I172"/>
    </row>
    <row r="173" spans="2:9" ht="49.35" customHeight="1" x14ac:dyDescent="0.25">
      <c r="B173" s="26" t="s">
        <v>6</v>
      </c>
      <c r="C173" s="26" t="s">
        <v>17</v>
      </c>
      <c r="D173" s="26" t="s">
        <v>18</v>
      </c>
      <c r="E173" s="26" t="s">
        <v>290</v>
      </c>
      <c r="F173" s="27">
        <v>2</v>
      </c>
      <c r="G173" s="12">
        <v>27.99</v>
      </c>
      <c r="H173" s="12">
        <f t="shared" si="34"/>
        <v>55.98</v>
      </c>
      <c r="I173" s="1"/>
    </row>
    <row r="174" spans="2:9" ht="49.35" customHeight="1" x14ac:dyDescent="0.25">
      <c r="B174" s="29"/>
      <c r="C174" s="29"/>
      <c r="D174" s="29"/>
      <c r="E174" s="29"/>
      <c r="F174" s="29"/>
      <c r="G174" s="12"/>
      <c r="H174" s="12">
        <f t="shared" si="34"/>
        <v>0</v>
      </c>
      <c r="I174" s="1"/>
    </row>
    <row r="175" spans="2:9" ht="49.35" customHeight="1" x14ac:dyDescent="0.25">
      <c r="B175" s="26" t="s">
        <v>4</v>
      </c>
      <c r="C175" s="26" t="s">
        <v>17</v>
      </c>
      <c r="D175" s="26" t="s">
        <v>15</v>
      </c>
      <c r="E175" s="26" t="s">
        <v>291</v>
      </c>
      <c r="F175" s="27">
        <v>6</v>
      </c>
      <c r="G175" s="12">
        <v>8.99</v>
      </c>
      <c r="H175" s="12">
        <f t="shared" si="34"/>
        <v>53.94</v>
      </c>
      <c r="I175"/>
    </row>
    <row r="176" spans="2:9" ht="49.35" customHeight="1" x14ac:dyDescent="0.25">
      <c r="B176" s="26" t="s">
        <v>4</v>
      </c>
      <c r="C176" s="26" t="s">
        <v>17</v>
      </c>
      <c r="D176" s="26" t="s">
        <v>12</v>
      </c>
      <c r="E176" s="26" t="s">
        <v>292</v>
      </c>
      <c r="F176" s="27">
        <v>4</v>
      </c>
      <c r="G176" s="12">
        <v>9.4499999999999993</v>
      </c>
      <c r="H176" s="12">
        <f t="shared" si="34"/>
        <v>37.799999999999997</v>
      </c>
      <c r="I176" s="1"/>
    </row>
    <row r="177" spans="7:9" ht="49.35" customHeight="1" x14ac:dyDescent="0.25">
      <c r="G177" s="30"/>
      <c r="H177" s="30">
        <f>SUM(H3:H176)</f>
        <v>580346.71999999881</v>
      </c>
      <c r="I177" s="1"/>
    </row>
  </sheetData>
  <sheetProtection formatCells="0"/>
  <autoFilter ref="A2:H176">
    <sortState ref="A3:H53">
      <sortCondition ref="A2:A53"/>
    </sortState>
  </autoFilter>
  <dataValidations count="1">
    <dataValidation allowBlank="1" sqref="M2:W2"/>
  </dataValidations>
  <hyperlinks>
    <hyperlink ref="J3" r:id="rId1" display="https://www.longpaws.co.uk/collections/funk-the-dog/products/ftd-collar-pink-camo"/>
    <hyperlink ref="J4" r:id="rId2" display="https://www.longpaws.co.uk/collections/funk-the-dog/products/ftd-collar-pink-camo"/>
    <hyperlink ref="J5" r:id="rId3" display="https://www.longpaws.co.uk/collections/funk-the-dog/products/ftd-collar-pink-camo"/>
    <hyperlink ref="J6" r:id="rId4" display="https://www.longpaws.co.uk/collections/funk-the-dog/products/ftd-lead-pink-camo"/>
    <hyperlink ref="J10" r:id="rId5" display="https://www.longpaws.co.uk/collections/funk-the-dog/products/ftd-lead-blue-camo"/>
    <hyperlink ref="J7" r:id="rId6" display="https://www.longpaws.co.uk/collections/funk-the-dog/products/ftd-collar-blue-camo"/>
    <hyperlink ref="J8" r:id="rId7" display="https://www.longpaws.co.uk/collections/funk-the-dog/products/ftd-collar-blue-camo"/>
    <hyperlink ref="J9" r:id="rId8" display="https://www.longpaws.co.uk/collections/funk-the-dog/products/ftd-collar-blue-camo"/>
    <hyperlink ref="J24" r:id="rId9" display="https://www.longpaws.co.uk/collections/funk-the-dog/products/ftd-bandana-leopard-green-gold"/>
    <hyperlink ref="J25" r:id="rId10" display="https://www.longpaws.co.uk/collections/funk-the-dog/products/ftd-bandana-leopard-green-gold"/>
    <hyperlink ref="J26" r:id="rId11" display="https://www.longpaws.co.uk/collections/funk-the-dog/products/ftd-bandana-leopard-green-gold"/>
    <hyperlink ref="J30" r:id="rId12" display="https://www.longpaws.co.uk/collections/funk-the-dog/products/ftd-bandana-llama"/>
    <hyperlink ref="J31" r:id="rId13" display="https://www.longpaws.co.uk/collections/funk-the-dog/products/ftd-bandana-llama"/>
    <hyperlink ref="J32" r:id="rId14" display="https://www.longpaws.co.uk/collections/funk-the-dog/products/ftd-bandana-llama"/>
    <hyperlink ref="J38" r:id="rId15" display="https://www.longpaws.co.uk/collections/funk-the-dog/products/ftd-bandana-pink-leopard"/>
    <hyperlink ref="J39" r:id="rId16" display="https://www.longpaws.co.uk/collections/funk-the-dog/products/ftd-bandana-pink-leopard"/>
    <hyperlink ref="J40" r:id="rId17" display="https://www.longpaws.co.uk/collections/funk-the-dog/products/ftd-bandana-pink-leopard"/>
    <hyperlink ref="J42" r:id="rId18" display="https://www.longpaws.co.uk/collections/funk-the-dog/products/ftd-bandana-cow-print"/>
    <hyperlink ref="J43" r:id="rId19" display="https://www.longpaws.co.uk/collections/funk-the-dog/products/ftd-bandana-cow-print"/>
    <hyperlink ref="J44" r:id="rId20" display="https://www.longpaws.co.uk/collections/funk-the-dog/products/ftd-bandana-cow-print"/>
    <hyperlink ref="J46" r:id="rId21" display="https://www.longpaws.co.uk/collections/funk-the-dog/products/ftd-bandana-mustard-panda"/>
    <hyperlink ref="J47" r:id="rId22" display="https://www.longpaws.co.uk/collections/funk-the-dog/products/ftd-bandana-mustard-panda"/>
    <hyperlink ref="J48" r:id="rId23" display="https://www.longpaws.co.uk/collections/funk-the-dog/products/ftd-bandana-mustard-panda"/>
    <hyperlink ref="J53" r:id="rId24" display="https://www.longpaws.co.uk/collections/funk-the-dog/products/ftd-bow-tie-b-w-footballs"/>
    <hyperlink ref="J49" r:id="rId25" display="https://www.longpaws.co.uk/products/ftd-collar-b-w-footballs?_pos=1&amp;_sid=d4d7f0f6b&amp;_ss=r"/>
    <hyperlink ref="J51" r:id="rId26" display="https://www.longpaws.co.uk/products/ftd-lead-b-w-footballs?_pos=4&amp;_sid=d4d7f0f6b&amp;_ss=r"/>
    <hyperlink ref="J52" r:id="rId27" display="https://www.longpaws.co.uk/products/ftd-poo-bag-pouch-b-w-footballs?_pos=10&amp;_sid=d4d7f0f6b&amp;_ss=r"/>
    <hyperlink ref="J28" r:id="rId28" display="https://www.longpaws.co.uk/products/ftd-lead-llama?_pos=6&amp;_sid=7b270955d&amp;_ss=r"/>
    <hyperlink ref="J33" r:id="rId29" display="https://www.longpaws.co.uk/products/ftd-bow-tie-llama?_pos=3&amp;_sid=7b270955d&amp;_ss=r"/>
    <hyperlink ref="J36" r:id="rId30" display="https://www.longpaws.co.uk/products/ftd-bow-tie-night-sky?_pos=6&amp;_sid=ecfdcfc04&amp;_ss=r"/>
    <hyperlink ref="J41" r:id="rId31" display="https://www.longpaws.co.uk/products/ftd-bow-tie-pink-leopard?_pos=3&amp;_sid=eb193ba6e&amp;_ss=r"/>
    <hyperlink ref="J45" r:id="rId32" display="https://www.longpaws.co.uk/collections/funk-the-dog/products/ftd-bow-tie-cow-print"/>
    <hyperlink ref="J16" r:id="rId33" display="https://www.longpaws.co.uk/collections/funk-the-dog/products/ftd-bow-tie-goldblack-leopard"/>
    <hyperlink ref="J17" r:id="rId34" display="https://www.longpaws.co.uk/collections/funk-the-dog/products/ftd-bow-tie-goldblack-leopard"/>
    <hyperlink ref="J27" r:id="rId35" display="https://www.longpaws.co.uk/collections/funk-the-dog/products/ftd-bow-tie-leopard-green-gold"/>
    <hyperlink ref="J20" r:id="rId36" display="https://www.longpaws.co.uk/products/ftd-bandana-paint-splodge-grey?_pos=4&amp;_sid=58f7d6b7c&amp;_ss=r"/>
    <hyperlink ref="J21" r:id="rId37" display="https://www.longpaws.co.uk/products/ftd-bow-tie-paint-splodge-grey?_pos=2&amp;_sid=58f7d6b7c&amp;_ss=r"/>
    <hyperlink ref="J23" r:id="rId38" display="https://www.longpaws.co.uk/products/ftd-bow-tie-paint-splodge-grey?_pos=2&amp;_sid=58f7d6b7c&amp;_ss=r"/>
    <hyperlink ref="J13" r:id="rId39"/>
    <hyperlink ref="J14" r:id="rId40"/>
    <hyperlink ref="J15" r:id="rId41"/>
    <hyperlink ref="J18" r:id="rId42" display="https://www.longpaws.co.uk/collections/funk-the-dog/products/ftd-bow-tie-goldblack-leopard"/>
    <hyperlink ref="J35" r:id="rId43" display="https://www.longpaws.co.uk/products/ftd-bow-tie-night-sky?_pos=6&amp;_sid=ecfdcfc04&amp;_ss=r"/>
    <hyperlink ref="J37" r:id="rId44" display="https://www.longpaws.co.uk/products/ftd-bow-tie-night-sky?_pos=6&amp;_sid=ecfdcfc04&amp;_ss=r"/>
    <hyperlink ref="J22" r:id="rId45" display="https://www.longpaws.co.uk/products/ftd-bow-tie-paint-splodge-grey?_pos=2&amp;_sid=58f7d6b7c&amp;_ss=r"/>
    <hyperlink ref="J58" r:id="rId46"/>
    <hyperlink ref="J55" r:id="rId47"/>
    <hyperlink ref="J54" r:id="rId48"/>
  </hyperlinks>
  <printOptions horizontalCentered="1"/>
  <pageMargins left="0.75000000000000011" right="0.75000000000000011" top="0.6100000000000001" bottom="0.6100000000000001" header="0.5" footer="0.5"/>
  <pageSetup paperSize="9" orientation="portrait" horizontalDpi="4294967292" verticalDpi="4294967292" r:id="rId49"/>
  <headerFooter>
    <oddFooter>&amp;L&amp;"Calibri,Regular"&amp;K000000Long Paws Pet Supplies&amp;R&amp;"Calibri,Regular"&amp;K000000Stock Report</oddFooter>
  </headerFooter>
  <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Stock Valuation (v 2023)</vt:lpstr>
      <vt:lpstr>'Stock Valuation (v 2023)'!Print_Area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2024-04-11T08:46:01Z</dcterms:created>
  <dcterms:modified xsi:type="dcterms:W3CDTF">2024-04-16T08:44:04Z</dcterms:modified>
</cp:coreProperties>
</file>